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25" windowWidth="2550" windowHeight="61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'!$A$45:$O$82</definedName>
    <definedName name="_xlnm.Print_Titles" localSheetId="3">'баланс '!$15:$15</definedName>
  </definedNames>
  <calcPr calcId="145621" fullPrecision="0"/>
</workbook>
</file>

<file path=xl/calcChain.xml><?xml version="1.0" encoding="utf-8"?>
<calcChain xmlns="http://schemas.openxmlformats.org/spreadsheetml/2006/main">
  <c r="E127" i="71" l="1"/>
  <c r="I127" i="71" s="1"/>
  <c r="G127" i="71" l="1"/>
  <c r="E433" i="71"/>
  <c r="G433" i="71" s="1"/>
  <c r="I433" i="71" l="1"/>
  <c r="E71" i="71"/>
  <c r="I71" i="71" s="1"/>
  <c r="G71" i="71" l="1"/>
  <c r="E279" i="71"/>
  <c r="E387" i="71" l="1"/>
  <c r="I387" i="71" s="1"/>
  <c r="E386" i="71"/>
  <c r="G386" i="71" s="1"/>
  <c r="G387" i="71" l="1"/>
  <c r="I386" i="71"/>
  <c r="E370" i="71"/>
  <c r="I370" i="71" s="1"/>
  <c r="Q372" i="71"/>
  <c r="G370" i="71" l="1"/>
  <c r="E429" i="71"/>
  <c r="I429" i="71" s="1"/>
  <c r="E428" i="71"/>
  <c r="I428" i="71" s="1"/>
  <c r="G429" i="71" l="1"/>
  <c r="G428" i="71"/>
  <c r="E466" i="71"/>
  <c r="I466" i="71" s="1"/>
  <c r="G466" i="71" l="1"/>
  <c r="E334" i="71"/>
  <c r="I334" i="71" s="1"/>
  <c r="G334" i="71" l="1"/>
  <c r="E427" i="71"/>
  <c r="I427" i="71" s="1"/>
  <c r="G427" i="71" l="1"/>
  <c r="E76" i="71"/>
  <c r="I76" i="71" s="1"/>
  <c r="E376" i="71"/>
  <c r="I376" i="71" s="1"/>
  <c r="G76" i="71" l="1"/>
  <c r="G376" i="71"/>
  <c r="E184" i="71"/>
  <c r="I184" i="71" s="1"/>
  <c r="G184" i="71" l="1"/>
  <c r="E419" i="71"/>
  <c r="G419" i="71" s="1"/>
  <c r="E426" i="71"/>
  <c r="I426" i="71" s="1"/>
  <c r="E425" i="71"/>
  <c r="I425" i="71" s="1"/>
  <c r="I419" i="71" l="1"/>
  <c r="G425" i="71"/>
  <c r="G426" i="71"/>
  <c r="E277" i="71"/>
  <c r="E460" i="71" l="1"/>
  <c r="E424" i="71"/>
  <c r="I424" i="71" s="1"/>
  <c r="G424" i="71" l="1"/>
  <c r="E338" i="71"/>
  <c r="I338" i="71" s="1"/>
  <c r="G338" i="71" l="1"/>
  <c r="E266" i="71"/>
  <c r="I266" i="71" s="1"/>
  <c r="E264" i="71"/>
  <c r="I264" i="71" s="1"/>
  <c r="E263" i="71"/>
  <c r="I263" i="71" s="1"/>
  <c r="E262" i="71"/>
  <c r="I262" i="71" s="1"/>
  <c r="E261" i="71"/>
  <c r="I261" i="71" s="1"/>
  <c r="E260" i="71"/>
  <c r="I260" i="71" s="1"/>
  <c r="G266" i="71" l="1"/>
  <c r="G263" i="71"/>
  <c r="G264" i="71"/>
  <c r="G262" i="71"/>
  <c r="G261" i="71"/>
  <c r="G260" i="71"/>
  <c r="E63" i="71"/>
  <c r="I63" i="71" s="1"/>
  <c r="E159" i="71"/>
  <c r="G63" i="71" l="1"/>
  <c r="E382" i="71"/>
  <c r="I382" i="71" s="1"/>
  <c r="G382" i="71" l="1"/>
  <c r="E39" i="71"/>
  <c r="I39" i="71" s="1"/>
  <c r="G39" i="71" l="1"/>
  <c r="E168" i="71"/>
  <c r="I168" i="71" s="1"/>
  <c r="G168" i="71" l="1"/>
  <c r="E465" i="71"/>
  <c r="I465" i="71" s="1"/>
  <c r="E308" i="71"/>
  <c r="I308" i="71" s="1"/>
  <c r="E178" i="71"/>
  <c r="I178" i="71" s="1"/>
  <c r="E421" i="71"/>
  <c r="I421" i="71" s="1"/>
  <c r="G465" i="71" l="1"/>
  <c r="G308" i="71"/>
  <c r="G178" i="71"/>
  <c r="G421" i="71"/>
  <c r="E84" i="71"/>
  <c r="I84" i="71" s="1"/>
  <c r="E423" i="71"/>
  <c r="I423" i="71" s="1"/>
  <c r="E422" i="71"/>
  <c r="G422" i="71" s="1"/>
  <c r="E418" i="71"/>
  <c r="I418" i="71" s="1"/>
  <c r="G84" i="71" l="1"/>
  <c r="I422" i="71"/>
  <c r="G423" i="71"/>
  <c r="G418" i="71"/>
  <c r="E462" i="71"/>
  <c r="G462" i="71" s="1"/>
  <c r="E463" i="71"/>
  <c r="I463" i="71" s="1"/>
  <c r="I462" i="71" l="1"/>
  <c r="G463" i="71"/>
  <c r="E94" i="71"/>
  <c r="I94" i="71" s="1"/>
  <c r="E95" i="71"/>
  <c r="I95" i="71" s="1"/>
  <c r="G94" i="71" l="1"/>
  <c r="G95" i="71"/>
  <c r="E452" i="71"/>
  <c r="E445" i="71"/>
  <c r="E417" i="71"/>
  <c r="I417" i="71" s="1"/>
  <c r="E416" i="71"/>
  <c r="I416" i="71" s="1"/>
  <c r="G417" i="71" l="1"/>
  <c r="G416" i="71"/>
  <c r="E223" i="71" l="1"/>
  <c r="E67" i="71" l="1"/>
  <c r="E415" i="71" l="1"/>
  <c r="I415" i="71" s="1"/>
  <c r="G415" i="71" l="1"/>
  <c r="E203" i="71"/>
  <c r="E326" i="71" l="1"/>
  <c r="I326" i="71" s="1"/>
  <c r="G326" i="71" l="1"/>
  <c r="E166" i="71"/>
  <c r="I166" i="71" s="1"/>
  <c r="E165" i="71"/>
  <c r="I165" i="71" s="1"/>
  <c r="G166" i="71" l="1"/>
  <c r="G165" i="71"/>
  <c r="E126" i="71"/>
  <c r="I126" i="71" s="1"/>
  <c r="G126" i="71" l="1"/>
  <c r="E114" i="71"/>
  <c r="G114" i="71" s="1"/>
  <c r="I114" i="71" l="1"/>
  <c r="E32" i="71"/>
  <c r="I32" i="71" s="1"/>
  <c r="E28" i="71"/>
  <c r="I28" i="71" s="1"/>
  <c r="E31" i="71"/>
  <c r="G31" i="71" s="1"/>
  <c r="I31" i="71" l="1"/>
  <c r="G32" i="71"/>
  <c r="G28" i="71"/>
  <c r="E40" i="71"/>
  <c r="E52" i="71" l="1"/>
  <c r="E461" i="71"/>
  <c r="E449" i="71"/>
  <c r="E47" i="71" l="1"/>
  <c r="E254" i="71" l="1"/>
  <c r="G254" i="71" s="1"/>
  <c r="E253" i="71"/>
  <c r="I253" i="71" s="1"/>
  <c r="G253" i="71" l="1"/>
  <c r="I254" i="71"/>
  <c r="E458" i="71"/>
  <c r="I458" i="71" s="1"/>
  <c r="G458" i="71" l="1"/>
  <c r="E181" i="71"/>
  <c r="I181" i="71" s="1"/>
  <c r="E175" i="71"/>
  <c r="G181" i="71" l="1"/>
  <c r="E258" i="71"/>
  <c r="E457" i="71" l="1"/>
  <c r="E439" i="71" l="1"/>
  <c r="E295" i="71" l="1"/>
  <c r="I295" i="71" s="1"/>
  <c r="E201" i="71"/>
  <c r="I201" i="71" s="1"/>
  <c r="G295" i="71" l="1"/>
  <c r="G201" i="71"/>
  <c r="E267" i="71"/>
  <c r="I267" i="71" s="1"/>
  <c r="G267" i="71" l="1"/>
  <c r="E88" i="71" l="1"/>
  <c r="I88" i="71" s="1"/>
  <c r="E92" i="71"/>
  <c r="G92" i="71" s="1"/>
  <c r="E91" i="71"/>
  <c r="I91" i="71" s="1"/>
  <c r="E90" i="71"/>
  <c r="G90" i="71" s="1"/>
  <c r="E89" i="71"/>
  <c r="I89" i="71" s="1"/>
  <c r="G88" i="71" l="1"/>
  <c r="G89" i="71"/>
  <c r="I90" i="71"/>
  <c r="G91" i="71"/>
  <c r="I92" i="71"/>
  <c r="E456" i="71"/>
  <c r="E396" i="71" l="1"/>
  <c r="G396" i="71" s="1"/>
  <c r="E414" i="71"/>
  <c r="I414" i="71" s="1"/>
  <c r="I396" i="71" l="1"/>
  <c r="G414" i="71"/>
  <c r="E252" i="71"/>
  <c r="I252" i="71" s="1"/>
  <c r="E251" i="71"/>
  <c r="I251" i="71" s="1"/>
  <c r="G251" i="71" l="1"/>
  <c r="G252" i="71"/>
  <c r="E38" i="71" l="1"/>
  <c r="I38" i="71" s="1"/>
  <c r="E36" i="71"/>
  <c r="G36" i="71" s="1"/>
  <c r="E35" i="71"/>
  <c r="G35" i="71" s="1"/>
  <c r="I35" i="71" l="1"/>
  <c r="I36" i="71"/>
  <c r="G38" i="71"/>
  <c r="E464" i="71" l="1"/>
  <c r="I464" i="71" s="1"/>
  <c r="E96" i="71"/>
  <c r="G96" i="71" s="1"/>
  <c r="E413" i="71"/>
  <c r="I413" i="71" s="1"/>
  <c r="E403" i="71"/>
  <c r="I403" i="71" s="1"/>
  <c r="E73" i="71"/>
  <c r="I73" i="71" s="1"/>
  <c r="G464" i="71" l="1"/>
  <c r="I96" i="71"/>
  <c r="G413" i="71"/>
  <c r="G403" i="71"/>
  <c r="G73" i="71"/>
  <c r="E65" i="71"/>
  <c r="I65" i="71" s="1"/>
  <c r="G65" i="71" l="1"/>
  <c r="E30" i="71"/>
  <c r="I30" i="71" s="1"/>
  <c r="E29" i="71"/>
  <c r="I29" i="71" s="1"/>
  <c r="E27" i="71"/>
  <c r="I27" i="71" s="1"/>
  <c r="E26" i="71"/>
  <c r="I26" i="71" s="1"/>
  <c r="G30" i="71" l="1"/>
  <c r="G29" i="71"/>
  <c r="G27" i="71"/>
  <c r="G26" i="71"/>
  <c r="G279" i="71" l="1"/>
  <c r="E278" i="71"/>
  <c r="I278" i="71" s="1"/>
  <c r="I277" i="71"/>
  <c r="E259" i="71"/>
  <c r="I259" i="71" s="1"/>
  <c r="I279" i="71" l="1"/>
  <c r="G278" i="71"/>
  <c r="G277" i="71"/>
  <c r="G259" i="71"/>
  <c r="E412" i="71"/>
  <c r="I412" i="71" s="1"/>
  <c r="G412" i="71" l="1"/>
  <c r="E116" i="71"/>
  <c r="I116" i="71" s="1"/>
  <c r="E115" i="71"/>
  <c r="I115" i="71" s="1"/>
  <c r="E113" i="71"/>
  <c r="I113" i="71" s="1"/>
  <c r="E112" i="71"/>
  <c r="I112" i="71" s="1"/>
  <c r="G116" i="71" l="1"/>
  <c r="G115" i="71"/>
  <c r="G113" i="71"/>
  <c r="G112" i="71"/>
  <c r="E409" i="71" l="1"/>
  <c r="I409" i="71" s="1"/>
  <c r="E410" i="71"/>
  <c r="G410" i="71" s="1"/>
  <c r="G409" i="71" l="1"/>
  <c r="I410" i="71"/>
  <c r="E144" i="71"/>
  <c r="G144" i="71" s="1"/>
  <c r="I144" i="71" l="1"/>
  <c r="E411" i="71"/>
  <c r="I411" i="71" s="1"/>
  <c r="G411" i="71" l="1"/>
  <c r="E381" i="71"/>
  <c r="G381" i="71" s="1"/>
  <c r="I381" i="71" l="1"/>
  <c r="E108" i="71"/>
  <c r="I108" i="71" s="1"/>
  <c r="G108" i="71" l="1"/>
  <c r="I296" i="71" l="1"/>
  <c r="E407" i="71"/>
  <c r="I407" i="71" s="1"/>
  <c r="G407" i="71" l="1"/>
  <c r="E78" i="71"/>
  <c r="I78" i="71" s="1"/>
  <c r="I461" i="71"/>
  <c r="G78" i="71" l="1"/>
  <c r="G461" i="71"/>
  <c r="E408" i="71"/>
  <c r="I408" i="71" s="1"/>
  <c r="G408" i="71" l="1"/>
  <c r="E62" i="71"/>
  <c r="I62" i="71" s="1"/>
  <c r="E61" i="71"/>
  <c r="G61" i="71" s="1"/>
  <c r="G62" i="71" l="1"/>
  <c r="I61" i="71"/>
  <c r="E390" i="71"/>
  <c r="I390" i="71" s="1"/>
  <c r="G390" i="71" l="1"/>
  <c r="E406" i="71"/>
  <c r="I406" i="71" s="1"/>
  <c r="G406" i="71" l="1"/>
  <c r="E322" i="71"/>
  <c r="G322" i="71" s="1"/>
  <c r="E405" i="71"/>
  <c r="I405" i="71" s="1"/>
  <c r="I322" i="71" l="1"/>
  <c r="G405" i="71"/>
  <c r="E393" i="71"/>
  <c r="I393" i="71" s="1"/>
  <c r="G393" i="71" l="1"/>
  <c r="E402" i="71"/>
  <c r="I402" i="71" s="1"/>
  <c r="E404" i="71"/>
  <c r="I404" i="71" s="1"/>
  <c r="E401" i="71"/>
  <c r="I401" i="71" s="1"/>
  <c r="E400" i="71"/>
  <c r="I400" i="71" s="1"/>
  <c r="E399" i="71"/>
  <c r="I399" i="71" s="1"/>
  <c r="G402" i="71" l="1"/>
  <c r="G404" i="71"/>
  <c r="G401" i="71"/>
  <c r="G400" i="71"/>
  <c r="G399" i="71"/>
  <c r="E164" i="71"/>
  <c r="I164" i="71" s="1"/>
  <c r="E87" i="71"/>
  <c r="I87" i="71" s="1"/>
  <c r="G164" i="71" l="1"/>
  <c r="G87" i="71"/>
  <c r="E398" i="71"/>
  <c r="I398" i="71" s="1"/>
  <c r="E397" i="71"/>
  <c r="I397" i="71" s="1"/>
  <c r="G398" i="71" l="1"/>
  <c r="G397" i="71"/>
  <c r="E21" i="71"/>
  <c r="E274" i="71" l="1"/>
  <c r="E374" i="71" l="1"/>
  <c r="I374" i="71" s="1"/>
  <c r="E395" i="71"/>
  <c r="I395" i="71" s="1"/>
  <c r="E174" i="71"/>
  <c r="I174" i="71" s="1"/>
  <c r="E394" i="71"/>
  <c r="I394" i="71" s="1"/>
  <c r="E315" i="71"/>
  <c r="I315" i="71" s="1"/>
  <c r="E154" i="71"/>
  <c r="I154" i="71" s="1"/>
  <c r="E136" i="71"/>
  <c r="I136" i="71" s="1"/>
  <c r="E311" i="71"/>
  <c r="I311" i="71" s="1"/>
  <c r="E327" i="71"/>
  <c r="G327" i="71" s="1"/>
  <c r="E139" i="71"/>
  <c r="I139" i="71" s="1"/>
  <c r="E323" i="71"/>
  <c r="I323" i="71" s="1"/>
  <c r="E392" i="71"/>
  <c r="I392" i="71" s="1"/>
  <c r="E83" i="71"/>
  <c r="I83" i="71" s="1"/>
  <c r="I460" i="71"/>
  <c r="E459" i="71"/>
  <c r="I459" i="71" s="1"/>
  <c r="E333" i="71"/>
  <c r="I333" i="71" s="1"/>
  <c r="E391" i="71"/>
  <c r="I391" i="71" s="1"/>
  <c r="E362" i="71"/>
  <c r="I362" i="71" s="1"/>
  <c r="E193" i="71"/>
  <c r="I193" i="71" s="1"/>
  <c r="E192" i="71"/>
  <c r="I192" i="71" s="1"/>
  <c r="E389" i="71"/>
  <c r="I389" i="71" s="1"/>
  <c r="E438" i="71"/>
  <c r="I438" i="71" s="1"/>
  <c r="E388" i="71"/>
  <c r="I388" i="71" s="1"/>
  <c r="E440" i="71"/>
  <c r="I440" i="71" s="1"/>
  <c r="I457" i="71"/>
  <c r="E197" i="71"/>
  <c r="I197" i="71" s="1"/>
  <c r="E196" i="71"/>
  <c r="I196" i="71" s="1"/>
  <c r="E434" i="71"/>
  <c r="I434" i="71" s="1"/>
  <c r="I456" i="71"/>
  <c r="E454" i="71"/>
  <c r="I454" i="71" s="1"/>
  <c r="I452" i="71"/>
  <c r="E451" i="71"/>
  <c r="I451" i="71" s="1"/>
  <c r="E443" i="71"/>
  <c r="I443" i="71" s="1"/>
  <c r="E450" i="71"/>
  <c r="I450" i="71" s="1"/>
  <c r="I449" i="71"/>
  <c r="E446" i="71"/>
  <c r="I446" i="71" s="1"/>
  <c r="E442" i="71"/>
  <c r="I442" i="71" s="1"/>
  <c r="E441" i="71"/>
  <c r="I441" i="71" s="1"/>
  <c r="E444" i="71"/>
  <c r="I444" i="71" s="1"/>
  <c r="E385" i="71"/>
  <c r="I385" i="71" s="1"/>
  <c r="E384" i="71"/>
  <c r="I384" i="71" s="1"/>
  <c r="I439" i="71"/>
  <c r="E453" i="71"/>
  <c r="I453" i="71" s="1"/>
  <c r="E455" i="71"/>
  <c r="I455" i="71" s="1"/>
  <c r="E448" i="71"/>
  <c r="I448" i="71" s="1"/>
  <c r="E447" i="71"/>
  <c r="I447" i="71" s="1"/>
  <c r="I445" i="71"/>
  <c r="E437" i="71"/>
  <c r="I437" i="71" s="1"/>
  <c r="E436" i="71"/>
  <c r="I436" i="71" s="1"/>
  <c r="E435" i="71"/>
  <c r="I435" i="71" s="1"/>
  <c r="E383" i="71"/>
  <c r="I383" i="71" s="1"/>
  <c r="E309" i="71"/>
  <c r="E310" i="71"/>
  <c r="I310" i="71" s="1"/>
  <c r="I309" i="71"/>
  <c r="E77" i="71"/>
  <c r="I77" i="71" s="1"/>
  <c r="E373" i="71"/>
  <c r="G373" i="71" s="1"/>
  <c r="E222" i="71"/>
  <c r="I222" i="71" s="1"/>
  <c r="E200" i="71"/>
  <c r="I200" i="71" s="1"/>
  <c r="E20" i="71"/>
  <c r="G20" i="71" s="1"/>
  <c r="E189" i="71"/>
  <c r="I189" i="71" s="1"/>
  <c r="E271" i="71"/>
  <c r="I271" i="71" s="1"/>
  <c r="E360" i="71"/>
  <c r="I360" i="71" s="1"/>
  <c r="E359" i="71"/>
  <c r="I359" i="71" s="1"/>
  <c r="E358" i="71"/>
  <c r="I358" i="71" s="1"/>
  <c r="E199" i="71"/>
  <c r="I199" i="71" s="1"/>
  <c r="E198" i="71"/>
  <c r="I198" i="71" s="1"/>
  <c r="E194" i="71"/>
  <c r="I194" i="71" s="1"/>
  <c r="G175" i="71"/>
  <c r="E317" i="71"/>
  <c r="I317" i="71" s="1"/>
  <c r="E66" i="71"/>
  <c r="I66" i="71" s="1"/>
  <c r="E104" i="71"/>
  <c r="I104" i="71" s="1"/>
  <c r="E294" i="71"/>
  <c r="I294" i="71" s="1"/>
  <c r="E293" i="71"/>
  <c r="I293" i="71" s="1"/>
  <c r="E292" i="71"/>
  <c r="I292" i="71" s="1"/>
  <c r="E291" i="71"/>
  <c r="I291" i="71" s="1"/>
  <c r="E290" i="71"/>
  <c r="I290" i="71" s="1"/>
  <c r="E289" i="71"/>
  <c r="I289" i="71" s="1"/>
  <c r="E288" i="71"/>
  <c r="I288" i="71" s="1"/>
  <c r="E287" i="71"/>
  <c r="I287" i="71" s="1"/>
  <c r="E286" i="71"/>
  <c r="I286" i="71" s="1"/>
  <c r="E285" i="71"/>
  <c r="I285" i="71" s="1"/>
  <c r="E284" i="71"/>
  <c r="I284" i="71" s="1"/>
  <c r="E283" i="71"/>
  <c r="I283" i="71" s="1"/>
  <c r="E282" i="71"/>
  <c r="I282" i="71" s="1"/>
  <c r="E281" i="71"/>
  <c r="I281" i="71" s="1"/>
  <c r="I223" i="71"/>
  <c r="E219" i="71"/>
  <c r="G219" i="71" s="1"/>
  <c r="E377" i="71"/>
  <c r="I377" i="71" s="1"/>
  <c r="E101" i="71"/>
  <c r="G101" i="71" s="1"/>
  <c r="I47" i="71"/>
  <c r="E48" i="71"/>
  <c r="I48" i="71" s="1"/>
  <c r="E49" i="71"/>
  <c r="I49" i="71" s="1"/>
  <c r="E50" i="71"/>
  <c r="I50" i="71" s="1"/>
  <c r="E51" i="71"/>
  <c r="I51" i="71" s="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2" i="71"/>
  <c r="I72" i="71" s="1"/>
  <c r="E74" i="71"/>
  <c r="I74" i="71" s="1"/>
  <c r="E75" i="71"/>
  <c r="I75" i="71" s="1"/>
  <c r="E79" i="71"/>
  <c r="I79" i="71" s="1"/>
  <c r="E80" i="71"/>
  <c r="I80" i="71" s="1"/>
  <c r="E81" i="71"/>
  <c r="I81" i="71" s="1"/>
  <c r="E82" i="71"/>
  <c r="I82" i="71" s="1"/>
  <c r="E85" i="71"/>
  <c r="I85" i="71" s="1"/>
  <c r="E86" i="71"/>
  <c r="I86" i="71" s="1"/>
  <c r="E93" i="71"/>
  <c r="I93" i="71" s="1"/>
  <c r="E97" i="71"/>
  <c r="I97" i="71" s="1"/>
  <c r="E98" i="71"/>
  <c r="I98" i="71" s="1"/>
  <c r="E99" i="71"/>
  <c r="I99" i="71" s="1"/>
  <c r="E100" i="71"/>
  <c r="I100" i="71" s="1"/>
  <c r="E102" i="71"/>
  <c r="I102" i="71" s="1"/>
  <c r="E103" i="71"/>
  <c r="I103" i="71" s="1"/>
  <c r="E105" i="71"/>
  <c r="I105" i="71" s="1"/>
  <c r="E106" i="71"/>
  <c r="I106" i="71" s="1"/>
  <c r="E107" i="71"/>
  <c r="I107" i="71" s="1"/>
  <c r="E109" i="71"/>
  <c r="I109" i="71" s="1"/>
  <c r="E110" i="71"/>
  <c r="I110" i="71" s="1"/>
  <c r="E111" i="71"/>
  <c r="I111" i="71" s="1"/>
  <c r="E117" i="71"/>
  <c r="I117" i="71" s="1"/>
  <c r="E118" i="71"/>
  <c r="I118" i="71" s="1"/>
  <c r="E119" i="71"/>
  <c r="I119" i="71" s="1"/>
  <c r="E120" i="71"/>
  <c r="I120" i="71" s="1"/>
  <c r="E121" i="71"/>
  <c r="I121" i="71" s="1"/>
  <c r="E122" i="71"/>
  <c r="I122" i="71" s="1"/>
  <c r="E123" i="71"/>
  <c r="I123" i="71" s="1"/>
  <c r="E124" i="71"/>
  <c r="I124" i="71" s="1"/>
  <c r="E125" i="71"/>
  <c r="I125" i="71" s="1"/>
  <c r="E128" i="71"/>
  <c r="I128" i="71" s="1"/>
  <c r="E129" i="71"/>
  <c r="I129" i="71" s="1"/>
  <c r="E130" i="71"/>
  <c r="I130" i="71" s="1"/>
  <c r="E131" i="71"/>
  <c r="I131" i="71" s="1"/>
  <c r="E132" i="71"/>
  <c r="I132" i="71" s="1"/>
  <c r="E133" i="71"/>
  <c r="I133" i="71" s="1"/>
  <c r="E134" i="71"/>
  <c r="I134" i="71" s="1"/>
  <c r="E135" i="71"/>
  <c r="I135" i="71" s="1"/>
  <c r="E137" i="71"/>
  <c r="I137" i="71" s="1"/>
  <c r="E138" i="71"/>
  <c r="I138" i="71" s="1"/>
  <c r="E140" i="71"/>
  <c r="I140" i="71" s="1"/>
  <c r="E141" i="71"/>
  <c r="I141" i="71" s="1"/>
  <c r="E142" i="71"/>
  <c r="I142" i="71" s="1"/>
  <c r="E143" i="71"/>
  <c r="I143" i="71" s="1"/>
  <c r="E145" i="71"/>
  <c r="I145" i="71" s="1"/>
  <c r="E146" i="71"/>
  <c r="I146" i="71" s="1"/>
  <c r="E147" i="71"/>
  <c r="I147" i="71" s="1"/>
  <c r="E148" i="71"/>
  <c r="I148" i="71" s="1"/>
  <c r="E149" i="71"/>
  <c r="I149" i="71" s="1"/>
  <c r="E150" i="71"/>
  <c r="I150" i="71" s="1"/>
  <c r="E151" i="71"/>
  <c r="I151" i="71" s="1"/>
  <c r="E152" i="71"/>
  <c r="I152" i="71" s="1"/>
  <c r="E153" i="71"/>
  <c r="I153" i="71" s="1"/>
  <c r="E155" i="71"/>
  <c r="I155" i="71" s="1"/>
  <c r="E156" i="71"/>
  <c r="I156" i="71" s="1"/>
  <c r="E157" i="71"/>
  <c r="I157" i="71" s="1"/>
  <c r="E158" i="71"/>
  <c r="I158" i="71" s="1"/>
  <c r="I159" i="71"/>
  <c r="E160" i="71"/>
  <c r="I160" i="71" s="1"/>
  <c r="E161" i="71"/>
  <c r="I161" i="71" s="1"/>
  <c r="E162" i="71"/>
  <c r="I162" i="71" s="1"/>
  <c r="E163" i="71"/>
  <c r="I163" i="71" s="1"/>
  <c r="E167" i="71"/>
  <c r="I167" i="71" s="1"/>
  <c r="E169" i="71"/>
  <c r="I169" i="71" s="1"/>
  <c r="E170" i="71"/>
  <c r="I170" i="71" s="1"/>
  <c r="E171" i="71"/>
  <c r="I171" i="71" s="1"/>
  <c r="E172" i="71"/>
  <c r="I172" i="71" s="1"/>
  <c r="E173" i="71"/>
  <c r="I173" i="71" s="1"/>
  <c r="E176" i="71"/>
  <c r="I176" i="71" s="1"/>
  <c r="E177" i="71"/>
  <c r="I177" i="71" s="1"/>
  <c r="E179" i="71"/>
  <c r="I179" i="71" s="1"/>
  <c r="E180" i="71"/>
  <c r="I180" i="71" s="1"/>
  <c r="E182" i="71"/>
  <c r="I182" i="71" s="1"/>
  <c r="E183" i="71"/>
  <c r="I183" i="71" s="1"/>
  <c r="E185" i="71"/>
  <c r="I185" i="71" s="1"/>
  <c r="E186" i="71"/>
  <c r="I186" i="71" s="1"/>
  <c r="E187" i="71"/>
  <c r="I187" i="71" s="1"/>
  <c r="E188" i="71"/>
  <c r="I188" i="71" s="1"/>
  <c r="E190" i="71"/>
  <c r="I190" i="71" s="1"/>
  <c r="E195" i="71"/>
  <c r="I195" i="71" s="1"/>
  <c r="I203" i="7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20" i="71"/>
  <c r="I220" i="71" s="1"/>
  <c r="E221" i="71"/>
  <c r="I221"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49" i="71"/>
  <c r="I249" i="71" s="1"/>
  <c r="E250" i="71"/>
  <c r="I250" i="71" s="1"/>
  <c r="E256" i="71"/>
  <c r="I256" i="71" s="1"/>
  <c r="E257" i="71"/>
  <c r="I257" i="71" s="1"/>
  <c r="I258" i="71"/>
  <c r="E270" i="71"/>
  <c r="I270" i="71" s="1"/>
  <c r="E272" i="71"/>
  <c r="I272" i="71" s="1"/>
  <c r="E273" i="71"/>
  <c r="I273" i="71" s="1"/>
  <c r="I274" i="71"/>
  <c r="E275" i="71"/>
  <c r="I275" i="71" s="1"/>
  <c r="E297" i="71"/>
  <c r="I297" i="71" s="1"/>
  <c r="E299" i="71"/>
  <c r="I299" i="71" s="1"/>
  <c r="E300" i="71"/>
  <c r="I300" i="71" s="1"/>
  <c r="E301" i="71"/>
  <c r="I301" i="71" s="1"/>
  <c r="E302" i="71"/>
  <c r="I302" i="71" s="1"/>
  <c r="E303" i="71"/>
  <c r="I303" i="71" s="1"/>
  <c r="E304" i="71"/>
  <c r="I304" i="71" s="1"/>
  <c r="E305" i="71"/>
  <c r="I305" i="71" s="1"/>
  <c r="E306" i="71"/>
  <c r="I306" i="71" s="1"/>
  <c r="E307" i="71"/>
  <c r="I307" i="71" s="1"/>
  <c r="E312" i="71"/>
  <c r="I312" i="71" s="1"/>
  <c r="E313" i="71"/>
  <c r="I313" i="71" s="1"/>
  <c r="E314" i="71"/>
  <c r="I314" i="71" s="1"/>
  <c r="E316" i="71"/>
  <c r="I316" i="71" s="1"/>
  <c r="E318" i="71"/>
  <c r="I318" i="71" s="1"/>
  <c r="E319" i="71"/>
  <c r="I319" i="71" s="1"/>
  <c r="E320" i="71"/>
  <c r="I320" i="71" s="1"/>
  <c r="E321" i="71"/>
  <c r="I321" i="71" s="1"/>
  <c r="E324" i="71"/>
  <c r="I324" i="71" s="1"/>
  <c r="E325" i="71"/>
  <c r="I325" i="71" s="1"/>
  <c r="E328" i="71"/>
  <c r="I328" i="71" s="1"/>
  <c r="E329" i="71"/>
  <c r="I329" i="71" s="1"/>
  <c r="E330" i="71"/>
  <c r="I330" i="71" s="1"/>
  <c r="E331" i="71"/>
  <c r="I331" i="71" s="1"/>
  <c r="E332" i="71"/>
  <c r="I332" i="71" s="1"/>
  <c r="E335" i="71"/>
  <c r="I335" i="71" s="1"/>
  <c r="E336" i="71"/>
  <c r="I336" i="71" s="1"/>
  <c r="E337" i="71"/>
  <c r="I337" i="71" s="1"/>
  <c r="E339" i="71"/>
  <c r="I339" i="71" s="1"/>
  <c r="E340" i="71"/>
  <c r="I340" i="71" s="1"/>
  <c r="E341" i="71"/>
  <c r="I341" i="71" s="1"/>
  <c r="E342" i="71"/>
  <c r="I342" i="71" s="1"/>
  <c r="E343" i="71"/>
  <c r="I343" i="71" s="1"/>
  <c r="E344" i="71"/>
  <c r="I344" i="71" s="1"/>
  <c r="E346" i="71"/>
  <c r="I346" i="71" s="1"/>
  <c r="E347" i="71"/>
  <c r="I347" i="71" s="1"/>
  <c r="E348" i="71"/>
  <c r="I348" i="71" s="1"/>
  <c r="E349" i="71"/>
  <c r="I349" i="71" s="1"/>
  <c r="E350" i="71"/>
  <c r="I350" i="71" s="1"/>
  <c r="E351" i="71"/>
  <c r="I351" i="71" s="1"/>
  <c r="E352" i="71"/>
  <c r="I352" i="71" s="1"/>
  <c r="E353" i="71"/>
  <c r="E354" i="71"/>
  <c r="I354" i="71" s="1"/>
  <c r="E355" i="71"/>
  <c r="I355" i="71" s="1"/>
  <c r="E356" i="71"/>
  <c r="I356" i="71" s="1"/>
  <c r="E357" i="71"/>
  <c r="I357" i="71" s="1"/>
  <c r="E363" i="71"/>
  <c r="I363" i="71" s="1"/>
  <c r="E364" i="71"/>
  <c r="I364" i="71" s="1"/>
  <c r="E365" i="71"/>
  <c r="I365" i="71" s="1"/>
  <c r="E366" i="71"/>
  <c r="I366" i="71" s="1"/>
  <c r="E367" i="71"/>
  <c r="I367" i="71" s="1"/>
  <c r="E368" i="71"/>
  <c r="I368" i="71" s="1"/>
  <c r="E369" i="71"/>
  <c r="I369" i="71" s="1"/>
  <c r="E371" i="71"/>
  <c r="I371" i="71" s="1"/>
  <c r="E372" i="71"/>
  <c r="I372" i="71" s="1"/>
  <c r="E375" i="71"/>
  <c r="I375" i="71" s="1"/>
  <c r="E378" i="71"/>
  <c r="I378" i="71" s="1"/>
  <c r="E379" i="71"/>
  <c r="I379" i="71" s="1"/>
  <c r="E380" i="71"/>
  <c r="I380"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5" i="71"/>
  <c r="G145" i="71"/>
  <c r="G212" i="71"/>
  <c r="G274" i="71"/>
  <c r="H470" i="71"/>
  <c r="E37" i="71"/>
  <c r="G37" i="71" s="1"/>
  <c r="G360" i="71" l="1"/>
  <c r="I472" i="71"/>
  <c r="G131" i="71"/>
  <c r="G135" i="71"/>
  <c r="G138" i="71"/>
  <c r="G133" i="71"/>
  <c r="G110" i="71"/>
  <c r="I101" i="71"/>
  <c r="G123" i="71"/>
  <c r="G318" i="71"/>
  <c r="G142" i="71"/>
  <c r="G137" i="71"/>
  <c r="G134" i="71"/>
  <c r="G132" i="71"/>
  <c r="G130" i="71"/>
  <c r="G51" i="71"/>
  <c r="G203" i="71"/>
  <c r="G160" i="71"/>
  <c r="G102" i="71"/>
  <c r="G158" i="71"/>
  <c r="G85" i="71"/>
  <c r="G194" i="71"/>
  <c r="G317" i="71"/>
  <c r="G150" i="71"/>
  <c r="G107" i="71"/>
  <c r="G57" i="71"/>
  <c r="G122" i="71"/>
  <c r="G220" i="71"/>
  <c r="G173" i="71"/>
  <c r="G153" i="71"/>
  <c r="G146" i="71"/>
  <c r="G128" i="71"/>
  <c r="G111" i="71"/>
  <c r="G105" i="71"/>
  <c r="G93" i="71"/>
  <c r="G80" i="71"/>
  <c r="G70" i="71"/>
  <c r="G53" i="71"/>
  <c r="G49" i="71"/>
  <c r="G362" i="71"/>
  <c r="G98" i="71"/>
  <c r="I219" i="71"/>
  <c r="G143" i="71"/>
  <c r="G270" i="71"/>
  <c r="G227" i="71"/>
  <c r="G125" i="71"/>
  <c r="G222" i="71"/>
  <c r="G117" i="71"/>
  <c r="G129" i="71"/>
  <c r="G349" i="71"/>
  <c r="G236" i="71"/>
  <c r="G328" i="71"/>
  <c r="G244" i="71"/>
  <c r="G100" i="71"/>
  <c r="G124" i="71"/>
  <c r="G300" i="71"/>
  <c r="G187" i="71"/>
  <c r="G99" i="71"/>
  <c r="G82" i="71"/>
  <c r="G81" i="71"/>
  <c r="G79" i="71"/>
  <c r="G74" i="71"/>
  <c r="G66" i="71"/>
  <c r="G211" i="71"/>
  <c r="G205" i="71"/>
  <c r="G374" i="71"/>
  <c r="G103" i="71"/>
  <c r="G186" i="71"/>
  <c r="G358" i="71"/>
  <c r="G348" i="71"/>
  <c r="G343" i="71"/>
  <c r="G366" i="71"/>
  <c r="G314" i="71"/>
  <c r="G356" i="71"/>
  <c r="G340" i="71"/>
  <c r="G248" i="71"/>
  <c r="G240" i="71"/>
  <c r="G230" i="71"/>
  <c r="G225" i="71"/>
  <c r="G216" i="71"/>
  <c r="G214" i="71"/>
  <c r="G210" i="71"/>
  <c r="G190" i="71"/>
  <c r="G188" i="71"/>
  <c r="G185" i="71"/>
  <c r="G176" i="71"/>
  <c r="G171" i="71"/>
  <c r="G169" i="71"/>
  <c r="G162" i="71"/>
  <c r="G156" i="71"/>
  <c r="G151" i="71"/>
  <c r="G148" i="71"/>
  <c r="G121" i="71"/>
  <c r="G119" i="71"/>
  <c r="G189" i="71"/>
  <c r="G359" i="71"/>
  <c r="G199" i="71"/>
  <c r="G198" i="71"/>
  <c r="G354" i="71"/>
  <c r="G344" i="71"/>
  <c r="G342" i="71"/>
  <c r="G332" i="71"/>
  <c r="G304" i="71"/>
  <c r="G180" i="71"/>
  <c r="G58" i="71"/>
  <c r="G56" i="71"/>
  <c r="G52" i="71"/>
  <c r="G50" i="71"/>
  <c r="G48" i="71"/>
  <c r="G159" i="71"/>
  <c r="G209" i="71"/>
  <c r="G86" i="71"/>
  <c r="I327" i="71"/>
  <c r="G68" i="71"/>
  <c r="G324" i="71"/>
  <c r="G41" i="71"/>
  <c r="G22" i="71"/>
  <c r="G336" i="71"/>
  <c r="G331" i="71"/>
  <c r="G306" i="71"/>
  <c r="G302" i="71"/>
  <c r="G297" i="71"/>
  <c r="G272" i="71"/>
  <c r="G258" i="71"/>
  <c r="G215" i="71"/>
  <c r="G213" i="71"/>
  <c r="G182" i="71"/>
  <c r="G172" i="71"/>
  <c r="G170" i="71"/>
  <c r="G167" i="71"/>
  <c r="G163" i="71"/>
  <c r="G161" i="71"/>
  <c r="G157" i="71"/>
  <c r="G155" i="71"/>
  <c r="G152" i="71"/>
  <c r="G149" i="71"/>
  <c r="G72" i="71"/>
  <c r="G69" i="71"/>
  <c r="G67" i="71"/>
  <c r="G60" i="71"/>
  <c r="G207" i="71"/>
  <c r="G140" i="71"/>
  <c r="G183" i="71"/>
  <c r="G109" i="71"/>
  <c r="G118" i="71"/>
  <c r="G120" i="71"/>
  <c r="G346" i="71"/>
  <c r="G147" i="71"/>
  <c r="G246" i="71"/>
  <c r="G357" i="71"/>
  <c r="G347" i="71"/>
  <c r="G242" i="71"/>
  <c r="G238" i="71"/>
  <c r="G234" i="71"/>
  <c r="G229" i="71"/>
  <c r="G352" i="71"/>
  <c r="G221" i="71"/>
  <c r="G55" i="71"/>
  <c r="G257" i="71"/>
  <c r="I175" i="71"/>
  <c r="G141" i="71"/>
  <c r="G232" i="71"/>
  <c r="I40" i="71"/>
  <c r="G179" i="71"/>
  <c r="G106" i="71"/>
  <c r="G355" i="71"/>
  <c r="G353" i="71"/>
  <c r="G351" i="71"/>
  <c r="G339" i="71"/>
  <c r="G329" i="71"/>
  <c r="G320" i="71"/>
  <c r="G313" i="71"/>
  <c r="G250" i="71"/>
  <c r="G218" i="71"/>
  <c r="I25" i="71"/>
  <c r="G204" i="71"/>
  <c r="G206" i="71"/>
  <c r="G208" i="71"/>
  <c r="G330" i="71"/>
  <c r="G24" i="71"/>
  <c r="G97" i="71"/>
  <c r="G337" i="71"/>
  <c r="G363" i="71"/>
  <c r="G19" i="71"/>
  <c r="G54" i="71"/>
  <c r="G195" i="71"/>
  <c r="G350" i="71"/>
  <c r="G59" i="71"/>
  <c r="G177" i="71"/>
  <c r="G335" i="71"/>
  <c r="G383" i="71"/>
  <c r="G375" i="71"/>
  <c r="G284" i="71"/>
  <c r="G368" i="71"/>
  <c r="G341" i="71"/>
  <c r="G18" i="71"/>
  <c r="G17" i="71"/>
  <c r="G379" i="71"/>
  <c r="G364" i="71"/>
  <c r="G271" i="71"/>
  <c r="G33" i="71"/>
  <c r="G380" i="71"/>
  <c r="G64" i="71"/>
  <c r="G223" i="71"/>
  <c r="G288" i="71"/>
  <c r="G291" i="71"/>
  <c r="G377" i="71"/>
  <c r="G281" i="71"/>
  <c r="G282" i="71"/>
  <c r="G285" i="71"/>
  <c r="G286" i="71"/>
  <c r="G289" i="71"/>
  <c r="G292" i="71"/>
  <c r="G293" i="71"/>
  <c r="G378" i="71"/>
  <c r="G372" i="71"/>
  <c r="G283" i="71"/>
  <c r="G287" i="71"/>
  <c r="G294" i="71"/>
  <c r="G104" i="71"/>
  <c r="G34" i="71"/>
  <c r="G21" i="71"/>
  <c r="G23" i="71"/>
  <c r="G325" i="71"/>
  <c r="G321" i="71"/>
  <c r="G319" i="71"/>
  <c r="G316" i="71"/>
  <c r="G312" i="71"/>
  <c r="G307" i="71"/>
  <c r="G305" i="71"/>
  <c r="G303" i="71"/>
  <c r="G301" i="71"/>
  <c r="G275" i="71"/>
  <c r="G273" i="71"/>
  <c r="G256" i="71"/>
  <c r="G249" i="71"/>
  <c r="G247" i="71"/>
  <c r="G245" i="71"/>
  <c r="G243" i="71"/>
  <c r="G241" i="71"/>
  <c r="G239" i="71"/>
  <c r="G237" i="71"/>
  <c r="G235" i="71"/>
  <c r="G233" i="71"/>
  <c r="G231" i="71"/>
  <c r="G228" i="71"/>
  <c r="G226" i="71"/>
  <c r="G217" i="71"/>
  <c r="G365" i="71"/>
  <c r="G367" i="71"/>
  <c r="G369" i="71"/>
  <c r="G290" i="71"/>
  <c r="I373" i="71"/>
  <c r="G384" i="71"/>
  <c r="G385" i="71"/>
  <c r="G388" i="71"/>
  <c r="G395" i="71"/>
  <c r="G174" i="71"/>
  <c r="G394" i="71"/>
  <c r="G315" i="71"/>
  <c r="G154" i="71"/>
  <c r="G136" i="71"/>
  <c r="G311" i="71"/>
  <c r="G139" i="71"/>
  <c r="G323" i="71"/>
  <c r="G392" i="71"/>
  <c r="G460" i="71"/>
  <c r="G83" i="71"/>
  <c r="G459" i="71"/>
  <c r="G333" i="71"/>
  <c r="G391" i="71"/>
  <c r="G193" i="71"/>
  <c r="G192" i="71"/>
  <c r="G389" i="71"/>
  <c r="G438" i="71"/>
  <c r="G439" i="71"/>
  <c r="G440" i="71"/>
  <c r="G457" i="71"/>
  <c r="G197" i="71"/>
  <c r="G196" i="71"/>
  <c r="G456" i="71"/>
  <c r="G454" i="71"/>
  <c r="G452" i="71"/>
  <c r="G451" i="71"/>
  <c r="G443" i="71"/>
  <c r="G450" i="71"/>
  <c r="G449" i="71"/>
  <c r="G446" i="71"/>
  <c r="G442" i="71"/>
  <c r="G441" i="71"/>
  <c r="G444" i="71"/>
  <c r="G453" i="71"/>
  <c r="G455" i="71"/>
  <c r="G448" i="71"/>
  <c r="G447" i="71"/>
  <c r="G445" i="71"/>
  <c r="G437" i="71"/>
  <c r="G435" i="71"/>
  <c r="G436" i="71"/>
  <c r="G434" i="71"/>
  <c r="G371" i="71"/>
  <c r="G309" i="71"/>
  <c r="G310" i="71"/>
  <c r="G77" i="71"/>
  <c r="G200" i="71"/>
  <c r="I470" i="71" l="1"/>
  <c r="I42" i="71"/>
  <c r="G470" i="71"/>
</calcChain>
</file>

<file path=xl/sharedStrings.xml><?xml version="1.0" encoding="utf-8"?>
<sst xmlns="http://schemas.openxmlformats.org/spreadsheetml/2006/main" count="1115" uniqueCount="591">
  <si>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</si>
  <si>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</si>
  <si>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</si>
  <si>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</si>
  <si>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</si>
  <si>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</si>
  <si>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</si>
  <si>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</si>
  <si>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</si>
  <si>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</si>
  <si>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</si>
  <si>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</si>
  <si>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</si>
  <si>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</si>
  <si>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</si>
  <si>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</si>
  <si>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</si>
  <si>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</si>
  <si>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</si>
  <si>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</si>
  <si>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</si>
  <si>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</si>
  <si>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</si>
  <si>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</si>
  <si>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</si>
  <si>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</si>
  <si>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</si>
  <si>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</si>
  <si>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</si>
  <si>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</si>
  <si>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</si>
  <si>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</si>
  <si>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</si>
  <si>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</si>
  <si>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</si>
  <si>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</si>
  <si>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</si>
  <si>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</si>
  <si>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</si>
  <si>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</si>
  <si>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</si>
  <si>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</si>
  <si>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</si>
  <si>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</si>
  <si>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</si>
  <si>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</si>
  <si>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</si>
  <si>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</si>
  <si>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</si>
  <si>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</si>
  <si>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</si>
  <si>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</si>
  <si>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</si>
  <si>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</si>
  <si>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</si>
  <si>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</si>
  <si>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</si>
  <si>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</si>
  <si>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</si>
  <si>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</si>
  <si>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</si>
  <si>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</si>
  <si>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</si>
  <si>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</si>
  <si>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</si>
  <si>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</si>
  <si>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</si>
  <si>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</si>
  <si>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</si>
  <si>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</si>
  <si>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</si>
  <si>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</si>
  <si>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</si>
  <si>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</si>
  <si>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</si>
  <si>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</si>
  <si>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</si>
  <si>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</si>
  <si>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</si>
  <si>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</si>
  <si>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</si>
  <si>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</si>
  <si>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</si>
  <si>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</si>
  <si>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</si>
  <si>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</si>
  <si>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</si>
  <si>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</si>
  <si>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</si>
  <si>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</si>
  <si>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</si>
  <si>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</si>
  <si>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</si>
  <si>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</si>
  <si>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</si>
  <si>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</si>
  <si>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</si>
  <si>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</si>
  <si>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</si>
  <si>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</si>
  <si>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</si>
  <si>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</si>
  <si>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</si>
  <si>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</si>
  <si>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</si>
  <si>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</si>
  <si>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</si>
  <si>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</si>
  <si>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</si>
  <si>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</si>
  <si>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</si>
  <si>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</si>
  <si>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</si>
  <si>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</si>
  <si>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</si>
  <si>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</si>
  <si>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</si>
  <si>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</si>
  <si>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</si>
  <si>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</si>
  <si>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</si>
  <si>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</si>
  <si>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</si>
  <si>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</si>
  <si>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</si>
  <si>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</si>
  <si>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</si>
  <si>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</si>
  <si>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</si>
  <si>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</si>
  <si>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</si>
  <si>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</si>
  <si>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</si>
  <si>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</si>
  <si>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</si>
  <si>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</si>
  <si>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</si>
  <si>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</si>
  <si>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</si>
  <si>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</si>
  <si>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</si>
  <si>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</si>
  <si>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</si>
  <si>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</si>
  <si>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</si>
  <si>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</si>
  <si>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</si>
  <si>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</si>
  <si>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</si>
  <si>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</si>
  <si>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</si>
  <si>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</si>
  <si>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</si>
  <si>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</si>
  <si>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</si>
  <si>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</si>
  <si>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</si>
  <si>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</si>
  <si>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</si>
  <si>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</si>
  <si>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</si>
  <si>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</si>
  <si>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</si>
  <si>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</si>
  <si>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</si>
  <si>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</si>
  <si>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</si>
  <si>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</si>
  <si>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</si>
  <si>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</si>
  <si>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</si>
  <si>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</si>
  <si>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</si>
  <si>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</si>
  <si>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</si>
  <si>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</si>
  <si>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</si>
  <si>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</si>
  <si>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</si>
  <si>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</si>
  <si>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</si>
  <si>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</si>
  <si>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</si>
  <si>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</si>
  <si>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</si>
  <si>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</si>
  <si>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</si>
  <si>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</si>
  <si>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</si>
  <si>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</si>
  <si>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</si>
  <si>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</si>
  <si>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</si>
  <si>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</si>
  <si>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</si>
  <si>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</si>
  <si>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</si>
  <si>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</si>
  <si>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</si>
  <si>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</si>
  <si>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</si>
  <si>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</si>
  <si>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</si>
  <si>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</si>
  <si>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</si>
  <si>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</si>
  <si>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</si>
  <si>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</si>
  <si>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</si>
  <si>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</si>
  <si>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</si>
  <si>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</si>
  <si>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</si>
  <si>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</si>
  <si>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</si>
  <si>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</si>
  <si>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</si>
  <si>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</si>
  <si>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</si>
  <si>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</si>
  <si>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</si>
  <si>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</si>
  <si>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</si>
  <si>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</si>
  <si>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</si>
  <si>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</si>
  <si>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</si>
  <si>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</si>
  <si>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</si>
  <si>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</si>
  <si>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</si>
  <si>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</si>
  <si>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</si>
  <si>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</si>
  <si>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</si>
  <si>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</si>
  <si>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</si>
  <si>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</si>
  <si>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</si>
  <si>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</si>
  <si>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</si>
  <si>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</si>
  <si>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</si>
  <si>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</si>
  <si>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</si>
  <si>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</si>
  <si>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</si>
  <si>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</si>
  <si>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</si>
  <si>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</si>
  <si>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</si>
  <si>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</si>
  <si>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</si>
  <si>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</si>
  <si>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</si>
  <si>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</si>
  <si>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</si>
  <si>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</si>
  <si>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</si>
  <si>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</si>
  <si>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</si>
  <si>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</si>
  <si>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</si>
  <si>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</si>
  <si>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</si>
  <si>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</si>
  <si>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</si>
  <si>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</si>
  <si>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</si>
  <si>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</si>
  <si>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</si>
  <si>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</si>
  <si>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</si>
  <si>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</si>
  <si>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</si>
  <si>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</si>
  <si>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</si>
  <si>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</si>
  <si>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</si>
  <si>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</si>
  <si>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</si>
  <si>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</si>
  <si>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</si>
  <si>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</si>
  <si>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</si>
  <si>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</si>
  <si>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</si>
  <si>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</si>
  <si>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</si>
  <si>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</si>
  <si>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</si>
  <si>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</si>
  <si>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</si>
  <si>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</si>
  <si>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</si>
  <si>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</si>
  <si>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</si>
  <si>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</si>
  <si>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</si>
  <si>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</si>
  <si>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</si>
  <si>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</si>
  <si>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</si>
  <si>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</si>
  <si>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</si>
  <si>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</si>
  <si>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</si>
  <si>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</si>
  <si>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</si>
  <si>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</si>
  <si>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</si>
  <si>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</si>
  <si>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</si>
  <si>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</si>
  <si>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</si>
  <si>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</si>
  <si>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</si>
  <si>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</si>
  <si>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</si>
  <si>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</si>
  <si>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</si>
  <si>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</si>
  <si>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</si>
  <si>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</si>
  <si>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</si>
  <si>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</si>
  <si>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</si>
  <si>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</si>
  <si>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</si>
  <si>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</si>
  <si>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</si>
  <si>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</si>
  <si>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</si>
  <si>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</si>
  <si>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</si>
  <si>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</si>
  <si>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</si>
  <si>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</si>
  <si>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</si>
  <si>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</si>
  <si>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</si>
  <si>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</si>
  <si>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</si>
  <si>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</si>
  <si>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</si>
  <si>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</si>
  <si>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</si>
  <si>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</si>
  <si>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</si>
  <si>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</si>
  <si>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</si>
  <si>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</si>
  <si>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</si>
  <si>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</si>
  <si>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</si>
  <si>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</si>
  <si>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</si>
  <si>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</si>
  <si>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</si>
  <si>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</si>
  <si>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</si>
  <si>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</si>
  <si>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</si>
  <si>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</si>
  <si>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</si>
  <si>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</si>
  <si>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</si>
  <si>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</si>
  <si>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</si>
  <si>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</si>
  <si>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</si>
  <si>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</si>
  <si>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</si>
  <si>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</si>
  <si>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</si>
  <si>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</si>
  <si>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</si>
  <si>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</si>
  <si>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</si>
  <si>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</si>
  <si>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</si>
  <si>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</si>
  <si>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</si>
  <si>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</si>
  <si>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</si>
  <si>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</si>
  <si>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</si>
  <si>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</si>
  <si>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</si>
  <si>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</si>
  <si>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</si>
  <si>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</si>
  <si>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</si>
  <si>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</si>
  <si>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</si>
  <si>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</si>
  <si>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</si>
  <si>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</si>
  <si>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</si>
  <si>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</si>
  <si>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</si>
  <si>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</si>
  <si>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</si>
  <si>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</si>
  <si>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</si>
  <si>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</si>
  <si>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</si>
  <si>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</si>
  <si>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</si>
  <si>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</si>
  <si>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</si>
  <si>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Пред.Батищев К.Б.(П/ст.Завод.ф.31 ТП-1-4 ВЛ10кВ)</t>
  </si>
  <si>
    <t>Предприниматель Калиниченко Е.В.(П/ст.Вододелительф.11 ТП б/н)</t>
  </si>
  <si>
    <t>Адм.МО нар.р/на(П/ст.Завод.ф.12 ТП 4-2 ВЛ10кВ)</t>
  </si>
  <si>
    <t>Пред/Матвеева Т.П.П/ст.Заводская ф.31 ТП 2-2)</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</si>
  <si>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</si>
  <si>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</si>
  <si>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</si>
  <si>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</si>
  <si>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</si>
  <si>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</si>
  <si>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</si>
  <si>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</si>
  <si>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</si>
  <si>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</si>
  <si>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</si>
  <si>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</si>
  <si>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</si>
  <si>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</si>
  <si>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</si>
  <si>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</si>
  <si>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</si>
  <si>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</si>
  <si>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</si>
  <si>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</si>
  <si>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</si>
  <si>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</si>
  <si>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</si>
  <si>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</si>
  <si>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</si>
  <si>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</si>
  <si>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</si>
  <si>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</si>
  <si>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</si>
  <si>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</si>
  <si>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</si>
  <si>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</si>
  <si>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</si>
  <si>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</si>
  <si>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</si>
  <si>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</si>
  <si>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</si>
  <si>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</si>
  <si>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</si>
  <si>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</si>
  <si>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</si>
  <si>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</si>
  <si>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</si>
  <si>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</si>
  <si>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</si>
  <si>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</si>
  <si>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</si>
  <si>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</si>
  <si>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</si>
  <si>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</si>
  <si>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</si>
  <si>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</si>
  <si>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</si>
  <si>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</si>
  <si>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</si>
  <si>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</si>
  <si>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</si>
  <si>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</si>
  <si>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</si>
  <si>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</si>
  <si>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</si>
  <si>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</si>
  <si>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</si>
  <si>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</si>
  <si>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</si>
  <si>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</si>
  <si>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</si>
  <si>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</si>
  <si>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</si>
  <si>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</si>
  <si>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</si>
  <si>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</si>
  <si>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</si>
  <si>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</si>
  <si>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</si>
  <si>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</si>
  <si>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</si>
  <si>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</si>
  <si>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</si>
  <si>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</si>
  <si>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</si>
  <si>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</si>
  <si>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</si>
  <si>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</si>
  <si>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</si>
  <si>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</si>
  <si>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</si>
  <si>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</si>
  <si>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</si>
  <si>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</si>
  <si>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</si>
  <si>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</si>
  <si>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</si>
  <si>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</si>
  <si>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</si>
  <si>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</si>
  <si>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</si>
  <si>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</si>
  <si>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</si>
  <si>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</si>
  <si>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</si>
  <si>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</si>
  <si>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</si>
  <si>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</si>
  <si>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</si>
  <si>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</si>
  <si>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</si>
  <si>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</si>
  <si>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34-00-98</t>
  </si>
  <si>
    <t>И.П.Гостев   Заводская 15    телефон    37-02-28Света</t>
  </si>
  <si>
    <t>37-02-28</t>
  </si>
  <si>
    <t>Света</t>
  </si>
  <si>
    <t>НАШ ДОМ</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</si>
  <si>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</si>
  <si>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</si>
  <si>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</si>
  <si>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</si>
  <si>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</si>
  <si>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</si>
  <si>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</si>
  <si>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</si>
  <si>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</si>
  <si>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</si>
  <si>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</si>
  <si>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</si>
  <si>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</si>
  <si>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</si>
  <si>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</si>
  <si>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</si>
  <si>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</si>
  <si>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</si>
  <si>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</si>
  <si>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</si>
  <si>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</si>
  <si>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</si>
  <si>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</si>
  <si>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</si>
  <si>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</si>
  <si>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</si>
  <si>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</si>
  <si>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</si>
  <si>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</si>
  <si>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</si>
  <si>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</si>
  <si>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</si>
  <si>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</si>
  <si>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</si>
  <si>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принято</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</si>
  <si>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</si>
  <si>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</si>
  <si>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</si>
  <si>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</si>
  <si>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</si>
  <si>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</si>
  <si>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</si>
  <si>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</si>
  <si>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</si>
  <si>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</si>
  <si>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</si>
  <si>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Заместитель директора филиала  ОАО "МРСК Юга" - "Астраханьэнерго" по развитию и реализиции услуг ______________    В.А.Жук   "______"______________2014 г.                         </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</si>
  <si>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</si>
  <si>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</si>
  <si>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</si>
  <si>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за январь 2014 года</t>
  </si>
  <si>
    <t>Показания приборов учёта на январь 2014г.</t>
  </si>
  <si>
    <t>Показания приборов учёта на 01.02.2014г.</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</si>
  <si>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</si>
  <si>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</si>
  <si>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</si>
  <si>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</si>
  <si>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</si>
  <si>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</si>
  <si>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</si>
  <si>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8,84006 Е+12</t>
  </si>
  <si>
    <t>КФХ Ахмедова М.А.(П/ст.Завод.ф.31 ТП-8-3 ВЛ10кВ)</t>
  </si>
  <si>
    <t>1712234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</si>
</sst>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0">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'!$C$44:$C$341</c:f>
              <c:strCache>
                <c:ptCount val="1"/>
                <c:pt idx="0">
                  <c:v>Небаланс "О т д а ч а"  потребителям ГП/ЭСО                                                  Юридичеслие потребители 359716 214947 32509 217 323165 1140 44168 70438 3825 48100 344958 10672 133283 0 32786 17814 987 631682 63485 11655 12846 0 0 608 40551 40</c:v>
                </c:pt>
              </c:strCache>
            </c:strRef>
          </c:tx>
          <c:spPr>
            <a:solidFill>
              <a:srgbClr val="9999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'!$C$342:$C$470</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861</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1"/>
          <c:order val="1"/>
          <c:tx>
            <c:strRef>
              <c:f>'баланс '!$D$44:$D$341</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33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'!$D$342:$D$470</c:f>
              <c:numCache>
                <c:formatCode>General</c:formatCode>
                <c:ptCount val="129"/>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67358</c:v>
                </c:pt>
                <c:pt idx="71">
                  <c:v>6560</c:v>
                </c:pt>
                <c:pt idx="72">
                  <c:v>3350</c:v>
                </c:pt>
                <c:pt idx="73">
                  <c:v>16125</c:v>
                </c:pt>
                <c:pt idx="74">
                  <c:v>162377</c:v>
                </c:pt>
                <c:pt idx="75">
                  <c:v>212676</c:v>
                </c:pt>
                <c:pt idx="76">
                  <c:v>15031</c:v>
                </c:pt>
                <c:pt idx="77">
                  <c:v>1350</c:v>
                </c:pt>
                <c:pt idx="79">
                  <c:v>31387</c:v>
                </c:pt>
                <c:pt idx="80">
                  <c:v>68553</c:v>
                </c:pt>
                <c:pt idx="81">
                  <c:v>6980</c:v>
                </c:pt>
                <c:pt idx="82">
                  <c:v>2102</c:v>
                </c:pt>
                <c:pt idx="83">
                  <c:v>17527</c:v>
                </c:pt>
                <c:pt idx="84">
                  <c:v>2655</c:v>
                </c:pt>
                <c:pt idx="85">
                  <c:v>9373</c:v>
                </c:pt>
                <c:pt idx="86">
                  <c:v>19417</c:v>
                </c:pt>
                <c:pt idx="87">
                  <c:v>28421</c:v>
                </c:pt>
                <c:pt idx="91" formatCode="0">
                  <c:v>45769</c:v>
                </c:pt>
                <c:pt idx="92">
                  <c:v>13915</c:v>
                </c:pt>
                <c:pt idx="93">
                  <c:v>40607</c:v>
                </c:pt>
                <c:pt idx="94">
                  <c:v>16310</c:v>
                </c:pt>
                <c:pt idx="95">
                  <c:v>100895</c:v>
                </c:pt>
                <c:pt idx="96">
                  <c:v>13691</c:v>
                </c:pt>
                <c:pt idx="97">
                  <c:v>1674</c:v>
                </c:pt>
                <c:pt idx="98">
                  <c:v>50110</c:v>
                </c:pt>
                <c:pt idx="99" formatCode="0">
                  <c:v>22971</c:v>
                </c:pt>
                <c:pt idx="100">
                  <c:v>11881</c:v>
                </c:pt>
                <c:pt idx="101">
                  <c:v>16143</c:v>
                </c:pt>
                <c:pt idx="102" formatCode="0">
                  <c:v>224252</c:v>
                </c:pt>
                <c:pt idx="103" formatCode="0">
                  <c:v>17130</c:v>
                </c:pt>
                <c:pt idx="104" formatCode="0">
                  <c:v>334963</c:v>
                </c:pt>
                <c:pt idx="105" formatCode="0">
                  <c:v>95600</c:v>
                </c:pt>
                <c:pt idx="106" formatCode="0">
                  <c:v>33862</c:v>
                </c:pt>
                <c:pt idx="107" formatCode="0">
                  <c:v>31019</c:v>
                </c:pt>
                <c:pt idx="108" formatCode="0">
                  <c:v>92575</c:v>
                </c:pt>
                <c:pt idx="109" formatCode="0">
                  <c:v>28850</c:v>
                </c:pt>
                <c:pt idx="110" formatCode="0">
                  <c:v>49183</c:v>
                </c:pt>
                <c:pt idx="111" formatCode="0">
                  <c:v>30322</c:v>
                </c:pt>
                <c:pt idx="112" formatCode="0">
                  <c:v>6802</c:v>
                </c:pt>
                <c:pt idx="113" formatCode="0">
                  <c:v>2590</c:v>
                </c:pt>
                <c:pt idx="114">
                  <c:v>156592</c:v>
                </c:pt>
                <c:pt idx="115">
                  <c:v>84360</c:v>
                </c:pt>
                <c:pt idx="116">
                  <c:v>38005</c:v>
                </c:pt>
                <c:pt idx="117">
                  <c:v>18669</c:v>
                </c:pt>
                <c:pt idx="118">
                  <c:v>777885</c:v>
                </c:pt>
                <c:pt idx="119">
                  <c:v>649.52</c:v>
                </c:pt>
                <c:pt idx="120">
                  <c:v>389</c:v>
                </c:pt>
                <c:pt idx="121">
                  <c:v>1682.08</c:v>
                </c:pt>
                <c:pt idx="122">
                  <c:v>93500</c:v>
                </c:pt>
                <c:pt idx="123">
                  <c:v>22433</c:v>
                </c:pt>
                <c:pt idx="124">
                  <c:v>17514</c:v>
                </c:pt>
              </c:numCache>
            </c:numRef>
          </c:val>
        </c:ser>
        <c:ser>
          <c:idx val="2"/>
          <c:order val="2"/>
          <c:tx>
            <c:strRef>
              <c:f>'баланс '!$E$44:$E$341</c:f>
              <c:strCache>
                <c:ptCount val="1"/>
                <c:pt idx="0">
                  <c:v>Небаланс "О т д а ч а"  потребителям ГП/ЭСО                                                  Юридичеслие потребители 1074 120 50 0 2300 30 376 1990 52 457 5468 538 0 0 617 0 153 17859 350 289 212 1194 1664 0 906 300 239 1333 83 452 2965 528 1201 378 206 1</c:v>
                </c:pt>
              </c:strCache>
            </c:strRef>
          </c:tx>
          <c:spPr>
            <a:solidFill>
              <a:srgbClr val="FFFF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'!$E$342:$E$470</c:f>
              <c:numCache>
                <c:formatCode>General</c:formatCode>
                <c:ptCount val="129"/>
                <c:pt idx="0">
                  <c:v>102</c:v>
                </c:pt>
                <c:pt idx="1">
                  <c:v>236</c:v>
                </c:pt>
                <c:pt idx="2">
                  <c:v>150</c:v>
                </c:pt>
                <c:pt idx="4">
                  <c:v>275</c:v>
                </c:pt>
                <c:pt idx="5">
                  <c:v>276</c:v>
                </c:pt>
                <c:pt idx="6">
                  <c:v>658</c:v>
                </c:pt>
                <c:pt idx="7">
                  <c:v>583</c:v>
                </c:pt>
                <c:pt idx="8">
                  <c:v>318</c:v>
                </c:pt>
                <c:pt idx="9">
                  <c:v>347</c:v>
                </c:pt>
                <c:pt idx="10">
                  <c:v>1188</c:v>
                </c:pt>
                <c:pt idx="11">
                  <c:v>153</c:v>
                </c:pt>
                <c:pt idx="12">
                  <c:v>30</c:v>
                </c:pt>
                <c:pt idx="13">
                  <c:v>221</c:v>
                </c:pt>
                <c:pt idx="14">
                  <c:v>232</c:v>
                </c:pt>
                <c:pt idx="15">
                  <c:v>213</c:v>
                </c:pt>
                <c:pt idx="16">
                  <c:v>334</c:v>
                </c:pt>
                <c:pt idx="17">
                  <c:v>277</c:v>
                </c:pt>
                <c:pt idx="18">
                  <c:v>227</c:v>
                </c:pt>
                <c:pt idx="20">
                  <c:v>654.83000000000197</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813</c:v>
                </c:pt>
                <c:pt idx="98">
                  <c:v>734</c:v>
                </c:pt>
                <c:pt idx="99">
                  <c:v>1005</c:v>
                </c:pt>
                <c:pt idx="100">
                  <c:v>403</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29</c:v>
                </c:pt>
                <c:pt idx="114">
                  <c:v>0</c:v>
                </c:pt>
                <c:pt idx="115">
                  <c:v>123</c:v>
                </c:pt>
                <c:pt idx="116">
                  <c:v>20</c:v>
                </c:pt>
                <c:pt idx="117">
                  <c:v>778</c:v>
                </c:pt>
                <c:pt idx="118">
                  <c:v>1000</c:v>
                </c:pt>
                <c:pt idx="119">
                  <c:v>147.1</c:v>
                </c:pt>
                <c:pt idx="120">
                  <c:v>48.51</c:v>
                </c:pt>
                <c:pt idx="121">
                  <c:v>72.379999999999896</c:v>
                </c:pt>
                <c:pt idx="122">
                  <c:v>950</c:v>
                </c:pt>
                <c:pt idx="123">
                  <c:v>4000</c:v>
                </c:pt>
                <c:pt idx="124">
                  <c:v>2014</c:v>
                </c:pt>
              </c:numCache>
            </c:numRef>
          </c:val>
        </c:ser>
        <c:ser>
          <c:idx val="3"/>
          <c:order val="3"/>
          <c:tx>
            <c:strRef>
              <c:f>'баланс '!$F$44:$F$341</c:f>
              <c:strCache>
                <c:ptCount val="1"/>
                <c:pt idx="0">
                  <c:v>Небаланс "О т д а ч а"  потребителям ГП/ЭСО                                                  Юридичеслие потребители 1 1 1 1 1 40 1 1 30 1 1 1 1 120 120 20 1 1 1 1 40 1 1 1 1 1 1 1 1 1 1 1 1 20 40 1 1 1 50 60 30 20 30 30 30 40 1 0 0 80 1 1 20 1 60 10 10 1</c:v>
                </c:pt>
              </c:strCache>
            </c:strRef>
          </c:tx>
          <c:spPr>
            <a:solidFill>
              <a:srgbClr val="CCFF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'!$F$342:$F$470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'!$G$44:$G$341</c:f>
              <c:strCache>
                <c:ptCount val="1"/>
                <c:pt idx="0">
                  <c:v>Небаланс "О т д а ч а"  потребителям ГП/ЭСО                                                  Юридичеслие потребители 1074 120 50 0 2300 1200 376 1990 1560 457 5468 538 0 0 74040 0 153 17859 350 289 8480 1194 1664 0 906 300 239 1333 83 452 2965 528 1201 75</c:v>
                </c:pt>
              </c:strCache>
            </c:strRef>
          </c:tx>
          <c:spPr>
            <a:solidFill>
              <a:srgbClr val="6600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'!$G$342:$G$470</c:f>
              <c:numCache>
                <c:formatCode>General</c:formatCode>
                <c:ptCount val="129"/>
                <c:pt idx="0">
                  <c:v>102</c:v>
                </c:pt>
                <c:pt idx="1">
                  <c:v>236</c:v>
                </c:pt>
                <c:pt idx="2">
                  <c:v>150</c:v>
                </c:pt>
                <c:pt idx="4">
                  <c:v>11000</c:v>
                </c:pt>
                <c:pt idx="5">
                  <c:v>11040</c:v>
                </c:pt>
                <c:pt idx="6">
                  <c:v>6580</c:v>
                </c:pt>
                <c:pt idx="7">
                  <c:v>23320</c:v>
                </c:pt>
                <c:pt idx="8">
                  <c:v>12720</c:v>
                </c:pt>
                <c:pt idx="9">
                  <c:v>13880</c:v>
                </c:pt>
                <c:pt idx="10">
                  <c:v>47520</c:v>
                </c:pt>
                <c:pt idx="11">
                  <c:v>6120</c:v>
                </c:pt>
                <c:pt idx="12">
                  <c:v>1200</c:v>
                </c:pt>
                <c:pt idx="13">
                  <c:v>8840</c:v>
                </c:pt>
                <c:pt idx="14">
                  <c:v>9280</c:v>
                </c:pt>
                <c:pt idx="15">
                  <c:v>8520</c:v>
                </c:pt>
                <c:pt idx="16">
                  <c:v>13360</c:v>
                </c:pt>
                <c:pt idx="17">
                  <c:v>11080</c:v>
                </c:pt>
                <c:pt idx="18">
                  <c:v>9080</c:v>
                </c:pt>
                <c:pt idx="20">
                  <c:v>26193.200000000099</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65040</c:v>
                </c:pt>
                <c:pt idx="98">
                  <c:v>734</c:v>
                </c:pt>
                <c:pt idx="99">
                  <c:v>1005</c:v>
                </c:pt>
                <c:pt idx="100">
                  <c:v>16120</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1160</c:v>
                </c:pt>
                <c:pt idx="114">
                  <c:v>0</c:v>
                </c:pt>
                <c:pt idx="115">
                  <c:v>123</c:v>
                </c:pt>
                <c:pt idx="116">
                  <c:v>20</c:v>
                </c:pt>
                <c:pt idx="117">
                  <c:v>778</c:v>
                </c:pt>
                <c:pt idx="118">
                  <c:v>1000</c:v>
                </c:pt>
                <c:pt idx="119">
                  <c:v>2942</c:v>
                </c:pt>
                <c:pt idx="120">
                  <c:v>970.2</c:v>
                </c:pt>
                <c:pt idx="121">
                  <c:v>1447.6</c:v>
                </c:pt>
                <c:pt idx="122">
                  <c:v>950</c:v>
                </c:pt>
                <c:pt idx="123">
                  <c:v>4000</c:v>
                </c:pt>
                <c:pt idx="124">
                  <c:v>2014</c:v>
                </c:pt>
                <c:pt idx="128">
                  <c:v>2627450</c:v>
                </c:pt>
              </c:numCache>
            </c:numRef>
          </c:val>
        </c:ser>
        <c:ser>
          <c:idx val="5"/>
          <c:order val="5"/>
          <c:tx>
            <c:strRef>
              <c:f>'баланс '!$H$44:$H$341</c:f>
              <c:strCache>
                <c:ptCount val="1"/>
                <c:pt idx="0">
                  <c:v>Небаланс "О т д а ч а"  потребителям ГП/ЭСО                                                  Юридичеслие потребители 26 3 1 10 0 16 8 8 18 457 0 27 0 0 4534 0 15 10 8 6 10 0 0 0 0 13 13 14 14 6 10 8 12 13 13 6 9 16 8 10 11 12 9 9 11 9 7 10 10 10 820 19 20</c:v>
                </c:pt>
              </c:strCache>
            </c:strRef>
          </c:tx>
          <c:spPr>
            <a:solidFill>
              <a:srgbClr val="FF8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'!$H$342:$H$470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230</c:v>
                </c:pt>
                <c:pt idx="120" formatCode="0">
                  <c:v>76</c:v>
                </c:pt>
                <c:pt idx="121" formatCode="0">
                  <c:v>113</c:v>
                </c:pt>
                <c:pt idx="122" formatCode="0">
                  <c:v>0</c:v>
                </c:pt>
                <c:pt idx="123" formatCode="0">
                  <c:v>14</c:v>
                </c:pt>
                <c:pt idx="124" formatCode="0">
                  <c:v>45</c:v>
                </c:pt>
                <c:pt idx="128">
                  <c:v>25063.279999999999</c:v>
                </c:pt>
              </c:numCache>
            </c:numRef>
          </c:val>
        </c:ser>
        <c:ser>
          <c:idx val="6"/>
          <c:order val="6"/>
          <c:tx>
            <c:strRef>
              <c:f>'баланс '!$I$44:$I$341</c:f>
              <c:strCache>
                <c:ptCount val="1"/>
                <c:pt idx="0">
                  <c:v>99366 1100 123 51 10 2300 1216 384 1998 1578 457 5468 565 0 0 78574 0 168 17869 358 295 8490 1194 1664 0 906 313 252 1347 97 458 2975 536 1213 7573 8253 156 325 644 2058 3610 2831 1992 3429 1629 2171 9129 1317 10 10 2650 820 115 9840 5126 10570 1181 1611 </c:v>
                </c:pt>
              </c:strCache>
            </c:strRef>
          </c:tx>
          <c:spPr>
            <a:solidFill>
              <a:srgbClr val="0066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'!$I$342:$I$470</c:f>
              <c:numCache>
                <c:formatCode>General</c:formatCode>
                <c:ptCount val="129"/>
                <c:pt idx="0">
                  <c:v>106</c:v>
                </c:pt>
                <c:pt idx="1">
                  <c:v>241</c:v>
                </c:pt>
                <c:pt idx="2">
                  <c:v>154</c:v>
                </c:pt>
                <c:pt idx="4">
                  <c:v>11000</c:v>
                </c:pt>
                <c:pt idx="5">
                  <c:v>11040</c:v>
                </c:pt>
                <c:pt idx="6">
                  <c:v>6580</c:v>
                </c:pt>
                <c:pt idx="7">
                  <c:v>23320</c:v>
                </c:pt>
                <c:pt idx="8">
                  <c:v>12720</c:v>
                </c:pt>
                <c:pt idx="9">
                  <c:v>13880</c:v>
                </c:pt>
                <c:pt idx="10">
                  <c:v>47520</c:v>
                </c:pt>
                <c:pt idx="11">
                  <c:v>21298</c:v>
                </c:pt>
                <c:pt idx="12">
                  <c:v>1200</c:v>
                </c:pt>
                <c:pt idx="13">
                  <c:v>8840</c:v>
                </c:pt>
                <c:pt idx="14">
                  <c:v>9280</c:v>
                </c:pt>
                <c:pt idx="15">
                  <c:v>8520</c:v>
                </c:pt>
                <c:pt idx="16">
                  <c:v>13360</c:v>
                </c:pt>
                <c:pt idx="17">
                  <c:v>11080</c:v>
                </c:pt>
                <c:pt idx="18">
                  <c:v>9080</c:v>
                </c:pt>
                <c:pt idx="20">
                  <c:v>26323.280000000101</c:v>
                </c:pt>
                <c:pt idx="21">
                  <c:v>123</c:v>
                </c:pt>
                <c:pt idx="22">
                  <c:v>112</c:v>
                </c:pt>
                <c:pt idx="23">
                  <c:v>0</c:v>
                </c:pt>
                <c:pt idx="24">
                  <c:v>0</c:v>
                </c:pt>
                <c:pt idx="25">
                  <c:v>7694</c:v>
                </c:pt>
                <c:pt idx="26">
                  <c:v>12088</c:v>
                </c:pt>
                <c:pt idx="27">
                  <c:v>4808</c:v>
                </c:pt>
                <c:pt idx="28">
                  <c:v>4960</c:v>
                </c:pt>
                <c:pt idx="29">
                  <c:v>3280</c:v>
                </c:pt>
                <c:pt idx="30">
                  <c:v>5456</c:v>
                </c:pt>
                <c:pt idx="31">
                  <c:v>4688</c:v>
                </c:pt>
                <c:pt idx="32">
                  <c:v>60</c:v>
                </c:pt>
                <c:pt idx="33">
                  <c:v>261</c:v>
                </c:pt>
                <c:pt idx="34">
                  <c:v>63</c:v>
                </c:pt>
                <c:pt idx="35">
                  <c:v>39</c:v>
                </c:pt>
                <c:pt idx="36">
                  <c:v>12</c:v>
                </c:pt>
                <c:pt idx="37">
                  <c:v>198</c:v>
                </c:pt>
                <c:pt idx="38">
                  <c:v>132</c:v>
                </c:pt>
                <c:pt idx="39">
                  <c:v>8</c:v>
                </c:pt>
                <c:pt idx="40">
                  <c:v>1060</c:v>
                </c:pt>
                <c:pt idx="41">
                  <c:v>1000</c:v>
                </c:pt>
                <c:pt idx="42">
                  <c:v>7</c:v>
                </c:pt>
                <c:pt idx="43">
                  <c:v>757</c:v>
                </c:pt>
                <c:pt idx="44">
                  <c:v>499</c:v>
                </c:pt>
                <c:pt idx="45">
                  <c:v>202</c:v>
                </c:pt>
                <c:pt idx="46">
                  <c:v>4387</c:v>
                </c:pt>
                <c:pt idx="47">
                  <c:v>1706</c:v>
                </c:pt>
                <c:pt idx="48">
                  <c:v>99</c:v>
                </c:pt>
                <c:pt idx="49">
                  <c:v>256</c:v>
                </c:pt>
                <c:pt idx="50">
                  <c:v>100</c:v>
                </c:pt>
                <c:pt idx="51">
                  <c:v>130</c:v>
                </c:pt>
                <c:pt idx="52">
                  <c:v>942</c:v>
                </c:pt>
                <c:pt idx="53">
                  <c:v>574</c:v>
                </c:pt>
                <c:pt idx="54">
                  <c:v>487</c:v>
                </c:pt>
                <c:pt idx="55">
                  <c:v>125</c:v>
                </c:pt>
                <c:pt idx="56">
                  <c:v>428</c:v>
                </c:pt>
                <c:pt idx="57">
                  <c:v>46</c:v>
                </c:pt>
                <c:pt idx="58">
                  <c:v>15</c:v>
                </c:pt>
                <c:pt idx="59">
                  <c:v>76</c:v>
                </c:pt>
                <c:pt idx="60">
                  <c:v>33</c:v>
                </c:pt>
                <c:pt idx="61">
                  <c:v>45</c:v>
                </c:pt>
                <c:pt idx="62">
                  <c:v>81</c:v>
                </c:pt>
                <c:pt idx="63">
                  <c:v>1887</c:v>
                </c:pt>
                <c:pt idx="64">
                  <c:v>477</c:v>
                </c:pt>
                <c:pt idx="65">
                  <c:v>89</c:v>
                </c:pt>
                <c:pt idx="66">
                  <c:v>57</c:v>
                </c:pt>
                <c:pt idx="67">
                  <c:v>106</c:v>
                </c:pt>
                <c:pt idx="68">
                  <c:v>1066</c:v>
                </c:pt>
                <c:pt idx="69">
                  <c:v>350</c:v>
                </c:pt>
                <c:pt idx="70">
                  <c:v>745</c:v>
                </c:pt>
                <c:pt idx="71">
                  <c:v>17</c:v>
                </c:pt>
                <c:pt idx="72">
                  <c:v>208</c:v>
                </c:pt>
                <c:pt idx="73">
                  <c:v>1513</c:v>
                </c:pt>
                <c:pt idx="74">
                  <c:v>4972</c:v>
                </c:pt>
                <c:pt idx="75">
                  <c:v>1249.0999999999999</c:v>
                </c:pt>
                <c:pt idx="76">
                  <c:v>566</c:v>
                </c:pt>
                <c:pt idx="77">
                  <c:v>312</c:v>
                </c:pt>
                <c:pt idx="79">
                  <c:v>410</c:v>
                </c:pt>
                <c:pt idx="80">
                  <c:v>802</c:v>
                </c:pt>
                <c:pt idx="81">
                  <c:v>6318</c:v>
                </c:pt>
                <c:pt idx="82">
                  <c:v>440</c:v>
                </c:pt>
                <c:pt idx="83">
                  <c:v>848</c:v>
                </c:pt>
                <c:pt idx="84">
                  <c:v>217</c:v>
                </c:pt>
                <c:pt idx="85">
                  <c:v>55</c:v>
                </c:pt>
                <c:pt idx="86">
                  <c:v>325</c:v>
                </c:pt>
                <c:pt idx="87">
                  <c:v>147</c:v>
                </c:pt>
                <c:pt idx="91">
                  <c:v>0</c:v>
                </c:pt>
                <c:pt idx="92">
                  <c:v>0</c:v>
                </c:pt>
                <c:pt idx="93">
                  <c:v>0</c:v>
                </c:pt>
                <c:pt idx="94">
                  <c:v>0</c:v>
                </c:pt>
                <c:pt idx="95">
                  <c:v>509</c:v>
                </c:pt>
                <c:pt idx="96">
                  <c:v>237</c:v>
                </c:pt>
                <c:pt idx="97">
                  <c:v>65712</c:v>
                </c:pt>
                <c:pt idx="98">
                  <c:v>734</c:v>
                </c:pt>
                <c:pt idx="99">
                  <c:v>1005</c:v>
                </c:pt>
                <c:pt idx="100">
                  <c:v>16120</c:v>
                </c:pt>
                <c:pt idx="101">
                  <c:v>790</c:v>
                </c:pt>
                <c:pt idx="102">
                  <c:v>2654</c:v>
                </c:pt>
                <c:pt idx="103">
                  <c:v>5510</c:v>
                </c:pt>
                <c:pt idx="104">
                  <c:v>6764</c:v>
                </c:pt>
                <c:pt idx="105">
                  <c:v>100</c:v>
                </c:pt>
                <c:pt idx="106">
                  <c:v>326</c:v>
                </c:pt>
                <c:pt idx="107">
                  <c:v>419</c:v>
                </c:pt>
                <c:pt idx="108">
                  <c:v>13139</c:v>
                </c:pt>
                <c:pt idx="109">
                  <c:v>694</c:v>
                </c:pt>
                <c:pt idx="110">
                  <c:v>1923</c:v>
                </c:pt>
                <c:pt idx="111">
                  <c:v>1278</c:v>
                </c:pt>
                <c:pt idx="112">
                  <c:v>323</c:v>
                </c:pt>
                <c:pt idx="113">
                  <c:v>1173</c:v>
                </c:pt>
                <c:pt idx="114">
                  <c:v>0</c:v>
                </c:pt>
                <c:pt idx="115">
                  <c:v>123</c:v>
                </c:pt>
                <c:pt idx="116">
                  <c:v>20</c:v>
                </c:pt>
                <c:pt idx="117">
                  <c:v>794</c:v>
                </c:pt>
                <c:pt idx="118">
                  <c:v>1010</c:v>
                </c:pt>
                <c:pt idx="119">
                  <c:v>3172</c:v>
                </c:pt>
                <c:pt idx="120">
                  <c:v>1046.2</c:v>
                </c:pt>
                <c:pt idx="121">
                  <c:v>1560.6</c:v>
                </c:pt>
                <c:pt idx="122">
                  <c:v>950</c:v>
                </c:pt>
                <c:pt idx="123">
                  <c:v>4014</c:v>
                </c:pt>
                <c:pt idx="124">
                  <c:v>2059</c:v>
                </c:pt>
                <c:pt idx="128">
                  <c:v>2847662.0800000001</c:v>
                </c:pt>
              </c:numCache>
            </c:numRef>
          </c:val>
        </c:ser>
        <c:ser>
          <c:idx val="7"/>
          <c:order val="7"/>
          <c:tx>
            <c:strRef>
              <c:f>'баланс '!$J$44:$J$341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'!$J$342:$J$470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000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'!$K$342:$K$470</c:f>
              <c:numCache>
                <c:formatCode>0.00</c:formatCode>
                <c:ptCount val="129"/>
                <c:pt idx="23">
                  <c:v>0</c:v>
                </c:pt>
                <c:pt idx="39">
                  <c:v>0</c:v>
                </c:pt>
                <c:pt idx="56">
                  <c:v>0</c:v>
                </c:pt>
                <c:pt idx="93">
                  <c:v>0</c:v>
                </c:pt>
                <c:pt idx="114">
                  <c:v>0</c:v>
                </c:pt>
              </c:numCache>
            </c:numRef>
          </c:val>
        </c:ser>
        <c:ser>
          <c:idx val="9"/>
          <c:order val="9"/>
          <c:tx>
            <c:strRef>
              <c:f>'баланс '!$L$44:$L$341</c:f>
              <c:strCache>
                <c:ptCount val="1"/>
                <c:pt idx="0">
                  <c:v>99366 2808856 52922 573424 603580602913874 2823728 907205000053 227572 316780 554214 48077184 48099096 48080538 851780602120110 8656022,003296 8656021000358 525904 1000181874 0851780602167696 851780602221497 45348 851580501136478 9192069000219 11076069004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'!$L$342:$L$470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93103616"/>
        <c:axId val="93105152"/>
      </c:barChart>
      <c:catAx>
        <c:axId val="9310361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3105152"/>
        <c:crosses val="autoZero"/>
        <c:auto val="1"/>
        <c:lblAlgn val="ctr"/>
        <c:lblOffset val="100"/>
        <c:tickLblSkip val="4"/>
        <c:tickMarkSkip val="1"/>
        <c:noMultiLvlLbl val="0"/>
      </c:catAx>
      <c:valAx>
        <c:axId val="931051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31036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'!$C$44:$C$341</c:f>
              <c:strCache>
                <c:ptCount val="1"/>
                <c:pt idx="0">
                  <c:v>Небаланс "О т д а ч а"  потребителям ГП/ЭСО                                                  Юридичеслие потребители 359716 214947 32509 217 323165 1140 44168 70438 3825 48100 344958 10672 133283 0 32786 17814 987 631682 63485 11655 12846 0 0 608 40551 40</c:v>
                </c:pt>
              </c:strCache>
            </c:strRef>
          </c:tx>
          <c:spPr>
            <a:solidFill>
              <a:srgbClr val="9999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'!$C$342:$C$470</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861</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1"/>
          <c:order val="1"/>
          <c:tx>
            <c:strRef>
              <c:f>'баланс '!$D$44:$D$341</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33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'!$D$342:$D$470</c:f>
              <c:numCache>
                <c:formatCode>General</c:formatCode>
                <c:ptCount val="129"/>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67358</c:v>
                </c:pt>
                <c:pt idx="71">
                  <c:v>6560</c:v>
                </c:pt>
                <c:pt idx="72">
                  <c:v>3350</c:v>
                </c:pt>
                <c:pt idx="73">
                  <c:v>16125</c:v>
                </c:pt>
                <c:pt idx="74">
                  <c:v>162377</c:v>
                </c:pt>
                <c:pt idx="75">
                  <c:v>212676</c:v>
                </c:pt>
                <c:pt idx="76">
                  <c:v>15031</c:v>
                </c:pt>
                <c:pt idx="77">
                  <c:v>1350</c:v>
                </c:pt>
                <c:pt idx="79">
                  <c:v>31387</c:v>
                </c:pt>
                <c:pt idx="80">
                  <c:v>68553</c:v>
                </c:pt>
                <c:pt idx="81">
                  <c:v>6980</c:v>
                </c:pt>
                <c:pt idx="82">
                  <c:v>2102</c:v>
                </c:pt>
                <c:pt idx="83">
                  <c:v>17527</c:v>
                </c:pt>
                <c:pt idx="84">
                  <c:v>2655</c:v>
                </c:pt>
                <c:pt idx="85">
                  <c:v>9373</c:v>
                </c:pt>
                <c:pt idx="86">
                  <c:v>19417</c:v>
                </c:pt>
                <c:pt idx="87">
                  <c:v>28421</c:v>
                </c:pt>
                <c:pt idx="91" formatCode="0">
                  <c:v>45769</c:v>
                </c:pt>
                <c:pt idx="92">
                  <c:v>13915</c:v>
                </c:pt>
                <c:pt idx="93">
                  <c:v>40607</c:v>
                </c:pt>
                <c:pt idx="94">
                  <c:v>16310</c:v>
                </c:pt>
                <c:pt idx="95">
                  <c:v>100895</c:v>
                </c:pt>
                <c:pt idx="96">
                  <c:v>13691</c:v>
                </c:pt>
                <c:pt idx="97">
                  <c:v>1674</c:v>
                </c:pt>
                <c:pt idx="98">
                  <c:v>50110</c:v>
                </c:pt>
                <c:pt idx="99" formatCode="0">
                  <c:v>22971</c:v>
                </c:pt>
                <c:pt idx="100">
                  <c:v>11881</c:v>
                </c:pt>
                <c:pt idx="101">
                  <c:v>16143</c:v>
                </c:pt>
                <c:pt idx="102" formatCode="0">
                  <c:v>224252</c:v>
                </c:pt>
                <c:pt idx="103" formatCode="0">
                  <c:v>17130</c:v>
                </c:pt>
                <c:pt idx="104" formatCode="0">
                  <c:v>334963</c:v>
                </c:pt>
                <c:pt idx="105" formatCode="0">
                  <c:v>95600</c:v>
                </c:pt>
                <c:pt idx="106" formatCode="0">
                  <c:v>33862</c:v>
                </c:pt>
                <c:pt idx="107" formatCode="0">
                  <c:v>31019</c:v>
                </c:pt>
                <c:pt idx="108" formatCode="0">
                  <c:v>92575</c:v>
                </c:pt>
                <c:pt idx="109" formatCode="0">
                  <c:v>28850</c:v>
                </c:pt>
                <c:pt idx="110" formatCode="0">
                  <c:v>49183</c:v>
                </c:pt>
                <c:pt idx="111" formatCode="0">
                  <c:v>30322</c:v>
                </c:pt>
                <c:pt idx="112" formatCode="0">
                  <c:v>6802</c:v>
                </c:pt>
                <c:pt idx="113" formatCode="0">
                  <c:v>2590</c:v>
                </c:pt>
                <c:pt idx="114">
                  <c:v>156592</c:v>
                </c:pt>
                <c:pt idx="115">
                  <c:v>84360</c:v>
                </c:pt>
                <c:pt idx="116">
                  <c:v>38005</c:v>
                </c:pt>
                <c:pt idx="117">
                  <c:v>18669</c:v>
                </c:pt>
                <c:pt idx="118">
                  <c:v>777885</c:v>
                </c:pt>
                <c:pt idx="119">
                  <c:v>649.52</c:v>
                </c:pt>
                <c:pt idx="120">
                  <c:v>389</c:v>
                </c:pt>
                <c:pt idx="121">
                  <c:v>1682.08</c:v>
                </c:pt>
                <c:pt idx="122">
                  <c:v>93500</c:v>
                </c:pt>
                <c:pt idx="123">
                  <c:v>22433</c:v>
                </c:pt>
                <c:pt idx="124">
                  <c:v>17514</c:v>
                </c:pt>
              </c:numCache>
            </c:numRef>
          </c:val>
        </c:ser>
        <c:ser>
          <c:idx val="2"/>
          <c:order val="2"/>
          <c:tx>
            <c:strRef>
              <c:f>'баланс '!$E$44:$E$341</c:f>
              <c:strCache>
                <c:ptCount val="1"/>
                <c:pt idx="0">
                  <c:v>Небаланс "О т д а ч а"  потребителям ГП/ЭСО                                                  Юридичеслие потребители 1074 120 50 0 2300 30 376 1990 52 457 5468 538 0 0 617 0 153 17859 350 289 212 1194 1664 0 906 300 239 1333 83 452 2965 528 1201 378 206 1</c:v>
                </c:pt>
              </c:strCache>
            </c:strRef>
          </c:tx>
          <c:spPr>
            <a:solidFill>
              <a:srgbClr val="FFFF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'!$E$342:$E$470</c:f>
              <c:numCache>
                <c:formatCode>General</c:formatCode>
                <c:ptCount val="129"/>
                <c:pt idx="0">
                  <c:v>102</c:v>
                </c:pt>
                <c:pt idx="1">
                  <c:v>236</c:v>
                </c:pt>
                <c:pt idx="2">
                  <c:v>150</c:v>
                </c:pt>
                <c:pt idx="4">
                  <c:v>275</c:v>
                </c:pt>
                <c:pt idx="5">
                  <c:v>276</c:v>
                </c:pt>
                <c:pt idx="6">
                  <c:v>658</c:v>
                </c:pt>
                <c:pt idx="7">
                  <c:v>583</c:v>
                </c:pt>
                <c:pt idx="8">
                  <c:v>318</c:v>
                </c:pt>
                <c:pt idx="9">
                  <c:v>347</c:v>
                </c:pt>
                <c:pt idx="10">
                  <c:v>1188</c:v>
                </c:pt>
                <c:pt idx="11">
                  <c:v>153</c:v>
                </c:pt>
                <c:pt idx="12">
                  <c:v>30</c:v>
                </c:pt>
                <c:pt idx="13">
                  <c:v>221</c:v>
                </c:pt>
                <c:pt idx="14">
                  <c:v>232</c:v>
                </c:pt>
                <c:pt idx="15">
                  <c:v>213</c:v>
                </c:pt>
                <c:pt idx="16">
                  <c:v>334</c:v>
                </c:pt>
                <c:pt idx="17">
                  <c:v>277</c:v>
                </c:pt>
                <c:pt idx="18">
                  <c:v>227</c:v>
                </c:pt>
                <c:pt idx="20">
                  <c:v>654.83000000000197</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813</c:v>
                </c:pt>
                <c:pt idx="98">
                  <c:v>734</c:v>
                </c:pt>
                <c:pt idx="99">
                  <c:v>1005</c:v>
                </c:pt>
                <c:pt idx="100">
                  <c:v>403</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29</c:v>
                </c:pt>
                <c:pt idx="114">
                  <c:v>0</c:v>
                </c:pt>
                <c:pt idx="115">
                  <c:v>123</c:v>
                </c:pt>
                <c:pt idx="116">
                  <c:v>20</c:v>
                </c:pt>
                <c:pt idx="117">
                  <c:v>778</c:v>
                </c:pt>
                <c:pt idx="118">
                  <c:v>1000</c:v>
                </c:pt>
                <c:pt idx="119">
                  <c:v>147.1</c:v>
                </c:pt>
                <c:pt idx="120">
                  <c:v>48.51</c:v>
                </c:pt>
                <c:pt idx="121">
                  <c:v>72.379999999999896</c:v>
                </c:pt>
                <c:pt idx="122">
                  <c:v>950</c:v>
                </c:pt>
                <c:pt idx="123">
                  <c:v>4000</c:v>
                </c:pt>
                <c:pt idx="124">
                  <c:v>2014</c:v>
                </c:pt>
              </c:numCache>
            </c:numRef>
          </c:val>
        </c:ser>
        <c:ser>
          <c:idx val="3"/>
          <c:order val="3"/>
          <c:tx>
            <c:strRef>
              <c:f>'баланс '!$F$44:$F$341</c:f>
              <c:strCache>
                <c:ptCount val="1"/>
                <c:pt idx="0">
                  <c:v>Небаланс "О т д а ч а"  потребителям ГП/ЭСО                                                  Юридичеслие потребители 1 1 1 1 1 40 1 1 30 1 1 1 1 120 120 20 1 1 1 1 40 1 1 1 1 1 1 1 1 1 1 1 1 20 40 1 1 1 50 60 30 20 30 30 30 40 1 0 0 80 1 1 20 1 60 10 10 1</c:v>
                </c:pt>
              </c:strCache>
            </c:strRef>
          </c:tx>
          <c:spPr>
            <a:solidFill>
              <a:srgbClr val="CCFF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'!$F$342:$F$470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'!$G$44:$G$341</c:f>
              <c:strCache>
                <c:ptCount val="1"/>
                <c:pt idx="0">
                  <c:v>Небаланс "О т д а ч а"  потребителям ГП/ЭСО                                                  Юридичеслие потребители 1074 120 50 0 2300 1200 376 1990 1560 457 5468 538 0 0 74040 0 153 17859 350 289 8480 1194 1664 0 906 300 239 1333 83 452 2965 528 1201 75</c:v>
                </c:pt>
              </c:strCache>
            </c:strRef>
          </c:tx>
          <c:spPr>
            <a:solidFill>
              <a:srgbClr val="6600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'!$G$342:$G$470</c:f>
              <c:numCache>
                <c:formatCode>General</c:formatCode>
                <c:ptCount val="129"/>
                <c:pt idx="0">
                  <c:v>102</c:v>
                </c:pt>
                <c:pt idx="1">
                  <c:v>236</c:v>
                </c:pt>
                <c:pt idx="2">
                  <c:v>150</c:v>
                </c:pt>
                <c:pt idx="4">
                  <c:v>11000</c:v>
                </c:pt>
                <c:pt idx="5">
                  <c:v>11040</c:v>
                </c:pt>
                <c:pt idx="6">
                  <c:v>6580</c:v>
                </c:pt>
                <c:pt idx="7">
                  <c:v>23320</c:v>
                </c:pt>
                <c:pt idx="8">
                  <c:v>12720</c:v>
                </c:pt>
                <c:pt idx="9">
                  <c:v>13880</c:v>
                </c:pt>
                <c:pt idx="10">
                  <c:v>47520</c:v>
                </c:pt>
                <c:pt idx="11">
                  <c:v>6120</c:v>
                </c:pt>
                <c:pt idx="12">
                  <c:v>1200</c:v>
                </c:pt>
                <c:pt idx="13">
                  <c:v>8840</c:v>
                </c:pt>
                <c:pt idx="14">
                  <c:v>9280</c:v>
                </c:pt>
                <c:pt idx="15">
                  <c:v>8520</c:v>
                </c:pt>
                <c:pt idx="16">
                  <c:v>13360</c:v>
                </c:pt>
                <c:pt idx="17">
                  <c:v>11080</c:v>
                </c:pt>
                <c:pt idx="18">
                  <c:v>9080</c:v>
                </c:pt>
                <c:pt idx="20">
                  <c:v>26193.200000000099</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65040</c:v>
                </c:pt>
                <c:pt idx="98">
                  <c:v>734</c:v>
                </c:pt>
                <c:pt idx="99">
                  <c:v>1005</c:v>
                </c:pt>
                <c:pt idx="100">
                  <c:v>16120</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1160</c:v>
                </c:pt>
                <c:pt idx="114">
                  <c:v>0</c:v>
                </c:pt>
                <c:pt idx="115">
                  <c:v>123</c:v>
                </c:pt>
                <c:pt idx="116">
                  <c:v>20</c:v>
                </c:pt>
                <c:pt idx="117">
                  <c:v>778</c:v>
                </c:pt>
                <c:pt idx="118">
                  <c:v>1000</c:v>
                </c:pt>
                <c:pt idx="119">
                  <c:v>2942</c:v>
                </c:pt>
                <c:pt idx="120">
                  <c:v>970.2</c:v>
                </c:pt>
                <c:pt idx="121">
                  <c:v>1447.6</c:v>
                </c:pt>
                <c:pt idx="122">
                  <c:v>950</c:v>
                </c:pt>
                <c:pt idx="123">
                  <c:v>4000</c:v>
                </c:pt>
                <c:pt idx="124">
                  <c:v>2014</c:v>
                </c:pt>
                <c:pt idx="128">
                  <c:v>2627450</c:v>
                </c:pt>
              </c:numCache>
            </c:numRef>
          </c:val>
        </c:ser>
        <c:ser>
          <c:idx val="5"/>
          <c:order val="5"/>
          <c:tx>
            <c:strRef>
              <c:f>'баланс '!$H$44:$H$341</c:f>
              <c:strCache>
                <c:ptCount val="1"/>
                <c:pt idx="0">
                  <c:v>Небаланс "О т д а ч а"  потребителям ГП/ЭСО                                                  Юридичеслие потребители 26 3 1 10 0 16 8 8 18 457 0 27 0 0 4534 0 15 10 8 6 10 0 0 0 0 13 13 14 14 6 10 8 12 13 13 6 9 16 8 10 11 12 9 9 11 9 7 10 10 10 820 19 20</c:v>
                </c:pt>
              </c:strCache>
            </c:strRef>
          </c:tx>
          <c:spPr>
            <a:solidFill>
              <a:srgbClr val="FF8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'!$H$342:$H$470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230</c:v>
                </c:pt>
                <c:pt idx="120" formatCode="0">
                  <c:v>76</c:v>
                </c:pt>
                <c:pt idx="121" formatCode="0">
                  <c:v>113</c:v>
                </c:pt>
                <c:pt idx="122" formatCode="0">
                  <c:v>0</c:v>
                </c:pt>
                <c:pt idx="123" formatCode="0">
                  <c:v>14</c:v>
                </c:pt>
                <c:pt idx="124" formatCode="0">
                  <c:v>45</c:v>
                </c:pt>
                <c:pt idx="128">
                  <c:v>25063.279999999999</c:v>
                </c:pt>
              </c:numCache>
            </c:numRef>
          </c:val>
        </c:ser>
        <c:ser>
          <c:idx val="6"/>
          <c:order val="6"/>
          <c:tx>
            <c:strRef>
              <c:f>'баланс '!$I$44:$I$341</c:f>
              <c:strCache>
                <c:ptCount val="1"/>
                <c:pt idx="0">
                  <c:v>99366 1100 123 51 10 2300 1216 384 1998 1578 457 5468 565 0 0 78574 0 168 17869 358 295 8490 1194 1664 0 906 313 252 1347 97 458 2975 536 1213 7573 8253 156 325 644 2058 3610 2831 1992 3429 1629 2171 9129 1317 10 10 2650 820 115 9840 5126 10570 1181 1611 </c:v>
                </c:pt>
              </c:strCache>
            </c:strRef>
          </c:tx>
          <c:spPr>
            <a:solidFill>
              <a:srgbClr val="0066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'!$I$342:$I$470</c:f>
              <c:numCache>
                <c:formatCode>General</c:formatCode>
                <c:ptCount val="129"/>
                <c:pt idx="0">
                  <c:v>106</c:v>
                </c:pt>
                <c:pt idx="1">
                  <c:v>241</c:v>
                </c:pt>
                <c:pt idx="2">
                  <c:v>154</c:v>
                </c:pt>
                <c:pt idx="4">
                  <c:v>11000</c:v>
                </c:pt>
                <c:pt idx="5">
                  <c:v>11040</c:v>
                </c:pt>
                <c:pt idx="6">
                  <c:v>6580</c:v>
                </c:pt>
                <c:pt idx="7">
                  <c:v>23320</c:v>
                </c:pt>
                <c:pt idx="8">
                  <c:v>12720</c:v>
                </c:pt>
                <c:pt idx="9">
                  <c:v>13880</c:v>
                </c:pt>
                <c:pt idx="10">
                  <c:v>47520</c:v>
                </c:pt>
                <c:pt idx="11">
                  <c:v>21298</c:v>
                </c:pt>
                <c:pt idx="12">
                  <c:v>1200</c:v>
                </c:pt>
                <c:pt idx="13">
                  <c:v>8840</c:v>
                </c:pt>
                <c:pt idx="14">
                  <c:v>9280</c:v>
                </c:pt>
                <c:pt idx="15">
                  <c:v>8520</c:v>
                </c:pt>
                <c:pt idx="16">
                  <c:v>13360</c:v>
                </c:pt>
                <c:pt idx="17">
                  <c:v>11080</c:v>
                </c:pt>
                <c:pt idx="18">
                  <c:v>9080</c:v>
                </c:pt>
                <c:pt idx="20">
                  <c:v>26323.280000000101</c:v>
                </c:pt>
                <c:pt idx="21">
                  <c:v>123</c:v>
                </c:pt>
                <c:pt idx="22">
                  <c:v>112</c:v>
                </c:pt>
                <c:pt idx="23">
                  <c:v>0</c:v>
                </c:pt>
                <c:pt idx="24">
                  <c:v>0</c:v>
                </c:pt>
                <c:pt idx="25">
                  <c:v>7694</c:v>
                </c:pt>
                <c:pt idx="26">
                  <c:v>12088</c:v>
                </c:pt>
                <c:pt idx="27">
                  <c:v>4808</c:v>
                </c:pt>
                <c:pt idx="28">
                  <c:v>4960</c:v>
                </c:pt>
                <c:pt idx="29">
                  <c:v>3280</c:v>
                </c:pt>
                <c:pt idx="30">
                  <c:v>5456</c:v>
                </c:pt>
                <c:pt idx="31">
                  <c:v>4688</c:v>
                </c:pt>
                <c:pt idx="32">
                  <c:v>60</c:v>
                </c:pt>
                <c:pt idx="33">
                  <c:v>261</c:v>
                </c:pt>
                <c:pt idx="34">
                  <c:v>63</c:v>
                </c:pt>
                <c:pt idx="35">
                  <c:v>39</c:v>
                </c:pt>
                <c:pt idx="36">
                  <c:v>12</c:v>
                </c:pt>
                <c:pt idx="37">
                  <c:v>198</c:v>
                </c:pt>
                <c:pt idx="38">
                  <c:v>132</c:v>
                </c:pt>
                <c:pt idx="39">
                  <c:v>8</c:v>
                </c:pt>
                <c:pt idx="40">
                  <c:v>1060</c:v>
                </c:pt>
                <c:pt idx="41">
                  <c:v>1000</c:v>
                </c:pt>
                <c:pt idx="42">
                  <c:v>7</c:v>
                </c:pt>
                <c:pt idx="43">
                  <c:v>757</c:v>
                </c:pt>
                <c:pt idx="44">
                  <c:v>499</c:v>
                </c:pt>
                <c:pt idx="45">
                  <c:v>202</c:v>
                </c:pt>
                <c:pt idx="46">
                  <c:v>4387</c:v>
                </c:pt>
                <c:pt idx="47">
                  <c:v>1706</c:v>
                </c:pt>
                <c:pt idx="48">
                  <c:v>99</c:v>
                </c:pt>
                <c:pt idx="49">
                  <c:v>256</c:v>
                </c:pt>
                <c:pt idx="50">
                  <c:v>100</c:v>
                </c:pt>
                <c:pt idx="51">
                  <c:v>130</c:v>
                </c:pt>
                <c:pt idx="52">
                  <c:v>942</c:v>
                </c:pt>
                <c:pt idx="53">
                  <c:v>574</c:v>
                </c:pt>
                <c:pt idx="54">
                  <c:v>487</c:v>
                </c:pt>
                <c:pt idx="55">
                  <c:v>125</c:v>
                </c:pt>
                <c:pt idx="56">
                  <c:v>428</c:v>
                </c:pt>
                <c:pt idx="57">
                  <c:v>46</c:v>
                </c:pt>
                <c:pt idx="58">
                  <c:v>15</c:v>
                </c:pt>
                <c:pt idx="59">
                  <c:v>76</c:v>
                </c:pt>
                <c:pt idx="60">
                  <c:v>33</c:v>
                </c:pt>
                <c:pt idx="61">
                  <c:v>45</c:v>
                </c:pt>
                <c:pt idx="62">
                  <c:v>81</c:v>
                </c:pt>
                <c:pt idx="63">
                  <c:v>1887</c:v>
                </c:pt>
                <c:pt idx="64">
                  <c:v>477</c:v>
                </c:pt>
                <c:pt idx="65">
                  <c:v>89</c:v>
                </c:pt>
                <c:pt idx="66">
                  <c:v>57</c:v>
                </c:pt>
                <c:pt idx="67">
                  <c:v>106</c:v>
                </c:pt>
                <c:pt idx="68">
                  <c:v>1066</c:v>
                </c:pt>
                <c:pt idx="69">
                  <c:v>350</c:v>
                </c:pt>
                <c:pt idx="70">
                  <c:v>745</c:v>
                </c:pt>
                <c:pt idx="71">
                  <c:v>17</c:v>
                </c:pt>
                <c:pt idx="72">
                  <c:v>208</c:v>
                </c:pt>
                <c:pt idx="73">
                  <c:v>1513</c:v>
                </c:pt>
                <c:pt idx="74">
                  <c:v>4972</c:v>
                </c:pt>
                <c:pt idx="75">
                  <c:v>1249.0999999999999</c:v>
                </c:pt>
                <c:pt idx="76">
                  <c:v>566</c:v>
                </c:pt>
                <c:pt idx="77">
                  <c:v>312</c:v>
                </c:pt>
                <c:pt idx="79">
                  <c:v>410</c:v>
                </c:pt>
                <c:pt idx="80">
                  <c:v>802</c:v>
                </c:pt>
                <c:pt idx="81">
                  <c:v>6318</c:v>
                </c:pt>
                <c:pt idx="82">
                  <c:v>440</c:v>
                </c:pt>
                <c:pt idx="83">
                  <c:v>848</c:v>
                </c:pt>
                <c:pt idx="84">
                  <c:v>217</c:v>
                </c:pt>
                <c:pt idx="85">
                  <c:v>55</c:v>
                </c:pt>
                <c:pt idx="86">
                  <c:v>325</c:v>
                </c:pt>
                <c:pt idx="87">
                  <c:v>147</c:v>
                </c:pt>
                <c:pt idx="91">
                  <c:v>0</c:v>
                </c:pt>
                <c:pt idx="92">
                  <c:v>0</c:v>
                </c:pt>
                <c:pt idx="93">
                  <c:v>0</c:v>
                </c:pt>
                <c:pt idx="94">
                  <c:v>0</c:v>
                </c:pt>
                <c:pt idx="95">
                  <c:v>509</c:v>
                </c:pt>
                <c:pt idx="96">
                  <c:v>237</c:v>
                </c:pt>
                <c:pt idx="97">
                  <c:v>65712</c:v>
                </c:pt>
                <c:pt idx="98">
                  <c:v>734</c:v>
                </c:pt>
                <c:pt idx="99">
                  <c:v>1005</c:v>
                </c:pt>
                <c:pt idx="100">
                  <c:v>16120</c:v>
                </c:pt>
                <c:pt idx="101">
                  <c:v>790</c:v>
                </c:pt>
                <c:pt idx="102">
                  <c:v>2654</c:v>
                </c:pt>
                <c:pt idx="103">
                  <c:v>5510</c:v>
                </c:pt>
                <c:pt idx="104">
                  <c:v>6764</c:v>
                </c:pt>
                <c:pt idx="105">
                  <c:v>100</c:v>
                </c:pt>
                <c:pt idx="106">
                  <c:v>326</c:v>
                </c:pt>
                <c:pt idx="107">
                  <c:v>419</c:v>
                </c:pt>
                <c:pt idx="108">
                  <c:v>13139</c:v>
                </c:pt>
                <c:pt idx="109">
                  <c:v>694</c:v>
                </c:pt>
                <c:pt idx="110">
                  <c:v>1923</c:v>
                </c:pt>
                <c:pt idx="111">
                  <c:v>1278</c:v>
                </c:pt>
                <c:pt idx="112">
                  <c:v>323</c:v>
                </c:pt>
                <c:pt idx="113">
                  <c:v>1173</c:v>
                </c:pt>
                <c:pt idx="114">
                  <c:v>0</c:v>
                </c:pt>
                <c:pt idx="115">
                  <c:v>123</c:v>
                </c:pt>
                <c:pt idx="116">
                  <c:v>20</c:v>
                </c:pt>
                <c:pt idx="117">
                  <c:v>794</c:v>
                </c:pt>
                <c:pt idx="118">
                  <c:v>1010</c:v>
                </c:pt>
                <c:pt idx="119">
                  <c:v>3172</c:v>
                </c:pt>
                <c:pt idx="120">
                  <c:v>1046.2</c:v>
                </c:pt>
                <c:pt idx="121">
                  <c:v>1560.6</c:v>
                </c:pt>
                <c:pt idx="122">
                  <c:v>950</c:v>
                </c:pt>
                <c:pt idx="123">
                  <c:v>4014</c:v>
                </c:pt>
                <c:pt idx="124">
                  <c:v>2059</c:v>
                </c:pt>
                <c:pt idx="128">
                  <c:v>2847662.0800000001</c:v>
                </c:pt>
              </c:numCache>
            </c:numRef>
          </c:val>
        </c:ser>
        <c:ser>
          <c:idx val="7"/>
          <c:order val="7"/>
          <c:tx>
            <c:strRef>
              <c:f>'баланс '!$J$44:$J$341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'!$J$342:$J$470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000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'!$K$342:$K$470</c:f>
              <c:numCache>
                <c:formatCode>0.00</c:formatCode>
                <c:ptCount val="129"/>
                <c:pt idx="23">
                  <c:v>0</c:v>
                </c:pt>
                <c:pt idx="39">
                  <c:v>0</c:v>
                </c:pt>
                <c:pt idx="56">
                  <c:v>0</c:v>
                </c:pt>
                <c:pt idx="93">
                  <c:v>0</c:v>
                </c:pt>
                <c:pt idx="114">
                  <c:v>0</c:v>
                </c:pt>
              </c:numCache>
            </c:numRef>
          </c:val>
        </c:ser>
        <c:ser>
          <c:idx val="9"/>
          <c:order val="9"/>
          <c:tx>
            <c:strRef>
              <c:f>'баланс '!$L$44:$L$341</c:f>
              <c:strCache>
                <c:ptCount val="1"/>
                <c:pt idx="0">
                  <c:v>99366 2808856 52922 573424 603580602913874 2823728 907205000053 227572 316780 554214 48077184 48099096 48080538 851780602120110 8656022,003296 8656021000358 525904 1000181874 0851780602167696 851780602221497 45348 851580501136478 9192069000219 11076069004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'!$L$342:$L$470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104127104"/>
        <c:axId val="106631552"/>
      </c:barChart>
      <c:catAx>
        <c:axId val="104127104"/>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06631552"/>
        <c:crosses val="autoZero"/>
        <c:auto val="1"/>
        <c:lblAlgn val="ctr"/>
        <c:lblOffset val="100"/>
        <c:tickLblSkip val="4"/>
        <c:tickMarkSkip val="1"/>
        <c:noMultiLvlLbl val="0"/>
      </c:catAx>
      <c:valAx>
        <c:axId val="1066315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041271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'!$C$44:$C$341</c:f>
              <c:strCache>
                <c:ptCount val="1"/>
                <c:pt idx="0">
                  <c:v>Небаланс "О т д а ч а"  потребителям ГП/ЭСО                                                  Юридичеслие потребители 359716 214947 32509 217 323165 1140 44168 70438 3825 48100 344958 10672 133283 0 32786 17814 987 631682 63485 11655 12846 0 0 608 40551 40</c:v>
                </c:pt>
              </c:strCache>
            </c:strRef>
          </c:tx>
          <c:spPr>
            <a:solidFill>
              <a:srgbClr val="9999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'!$C$342:$C$470</c:f>
              <c:numCache>
                <c:formatCode>General</c:formatCode>
                <c:ptCount val="129"/>
                <c:pt idx="0">
                  <c:v>4453</c:v>
                </c:pt>
                <c:pt idx="1">
                  <c:v>4842</c:v>
                </c:pt>
                <c:pt idx="2">
                  <c:v>11750</c:v>
                </c:pt>
                <c:pt idx="4">
                  <c:v>26014</c:v>
                </c:pt>
                <c:pt idx="5">
                  <c:v>53624</c:v>
                </c:pt>
                <c:pt idx="6">
                  <c:v>42915</c:v>
                </c:pt>
                <c:pt idx="7">
                  <c:v>87904</c:v>
                </c:pt>
                <c:pt idx="8">
                  <c:v>40586</c:v>
                </c:pt>
                <c:pt idx="9">
                  <c:v>30290</c:v>
                </c:pt>
                <c:pt idx="10">
                  <c:v>18996</c:v>
                </c:pt>
                <c:pt idx="11">
                  <c:v>8998</c:v>
                </c:pt>
                <c:pt idx="12">
                  <c:v>39209</c:v>
                </c:pt>
                <c:pt idx="13">
                  <c:v>35171</c:v>
                </c:pt>
                <c:pt idx="14">
                  <c:v>23582</c:v>
                </c:pt>
                <c:pt idx="15">
                  <c:v>20108</c:v>
                </c:pt>
                <c:pt idx="16">
                  <c:v>35746</c:v>
                </c:pt>
                <c:pt idx="17">
                  <c:v>16951</c:v>
                </c:pt>
                <c:pt idx="18">
                  <c:v>22085</c:v>
                </c:pt>
                <c:pt idx="20">
                  <c:v>18498.849999999999</c:v>
                </c:pt>
                <c:pt idx="21">
                  <c:v>7323</c:v>
                </c:pt>
                <c:pt idx="22">
                  <c:v>35280</c:v>
                </c:pt>
                <c:pt idx="23">
                  <c:v>39315</c:v>
                </c:pt>
                <c:pt idx="24">
                  <c:v>3910</c:v>
                </c:pt>
                <c:pt idx="25">
                  <c:v>15820</c:v>
                </c:pt>
                <c:pt idx="26">
                  <c:v>21090</c:v>
                </c:pt>
                <c:pt idx="27">
                  <c:v>24788</c:v>
                </c:pt>
                <c:pt idx="28">
                  <c:v>500</c:v>
                </c:pt>
                <c:pt idx="29">
                  <c:v>14218</c:v>
                </c:pt>
                <c:pt idx="30">
                  <c:v>15841</c:v>
                </c:pt>
                <c:pt idx="31">
                  <c:v>18005</c:v>
                </c:pt>
                <c:pt idx="32">
                  <c:v>3152</c:v>
                </c:pt>
                <c:pt idx="33">
                  <c:v>17420</c:v>
                </c:pt>
                <c:pt idx="34">
                  <c:v>57874</c:v>
                </c:pt>
                <c:pt idx="35">
                  <c:v>4916</c:v>
                </c:pt>
                <c:pt idx="36">
                  <c:v>3290</c:v>
                </c:pt>
                <c:pt idx="37">
                  <c:v>14141</c:v>
                </c:pt>
                <c:pt idx="38">
                  <c:v>11020</c:v>
                </c:pt>
                <c:pt idx="39">
                  <c:v>4532</c:v>
                </c:pt>
                <c:pt idx="40">
                  <c:v>24069</c:v>
                </c:pt>
                <c:pt idx="41">
                  <c:v>21546</c:v>
                </c:pt>
                <c:pt idx="42">
                  <c:v>15628</c:v>
                </c:pt>
                <c:pt idx="43">
                  <c:v>24028</c:v>
                </c:pt>
                <c:pt idx="44">
                  <c:v>13080</c:v>
                </c:pt>
                <c:pt idx="45">
                  <c:v>4764</c:v>
                </c:pt>
                <c:pt idx="46">
                  <c:v>51873</c:v>
                </c:pt>
                <c:pt idx="47">
                  <c:v>77001</c:v>
                </c:pt>
                <c:pt idx="48">
                  <c:v>14029</c:v>
                </c:pt>
                <c:pt idx="49">
                  <c:v>5780</c:v>
                </c:pt>
                <c:pt idx="50">
                  <c:v>110</c:v>
                </c:pt>
                <c:pt idx="51">
                  <c:v>5516</c:v>
                </c:pt>
                <c:pt idx="52">
                  <c:v>79026</c:v>
                </c:pt>
                <c:pt idx="53">
                  <c:v>28670</c:v>
                </c:pt>
                <c:pt idx="54">
                  <c:v>45970</c:v>
                </c:pt>
                <c:pt idx="55">
                  <c:v>20650</c:v>
                </c:pt>
                <c:pt idx="56">
                  <c:v>25450</c:v>
                </c:pt>
                <c:pt idx="57">
                  <c:v>8087</c:v>
                </c:pt>
                <c:pt idx="58">
                  <c:v>500</c:v>
                </c:pt>
                <c:pt idx="59">
                  <c:v>7640</c:v>
                </c:pt>
                <c:pt idx="60">
                  <c:v>9592</c:v>
                </c:pt>
                <c:pt idx="61">
                  <c:v>10041</c:v>
                </c:pt>
                <c:pt idx="62">
                  <c:v>4699</c:v>
                </c:pt>
                <c:pt idx="63">
                  <c:v>19221</c:v>
                </c:pt>
                <c:pt idx="64">
                  <c:v>5732</c:v>
                </c:pt>
                <c:pt idx="65">
                  <c:v>2781</c:v>
                </c:pt>
                <c:pt idx="66">
                  <c:v>8361</c:v>
                </c:pt>
                <c:pt idx="67">
                  <c:v>3695</c:v>
                </c:pt>
                <c:pt idx="68">
                  <c:v>19770</c:v>
                </c:pt>
                <c:pt idx="69">
                  <c:v>24095</c:v>
                </c:pt>
                <c:pt idx="70">
                  <c:v>66625</c:v>
                </c:pt>
                <c:pt idx="71">
                  <c:v>6550</c:v>
                </c:pt>
                <c:pt idx="72">
                  <c:v>3150</c:v>
                </c:pt>
                <c:pt idx="73">
                  <c:v>14620</c:v>
                </c:pt>
                <c:pt idx="74">
                  <c:v>157405</c:v>
                </c:pt>
                <c:pt idx="75">
                  <c:v>211446</c:v>
                </c:pt>
                <c:pt idx="76">
                  <c:v>14471</c:v>
                </c:pt>
                <c:pt idx="77">
                  <c:v>1050</c:v>
                </c:pt>
                <c:pt idx="79">
                  <c:v>30987</c:v>
                </c:pt>
                <c:pt idx="80">
                  <c:v>67751</c:v>
                </c:pt>
                <c:pt idx="81">
                  <c:v>6855</c:v>
                </c:pt>
                <c:pt idx="82">
                  <c:v>1670</c:v>
                </c:pt>
                <c:pt idx="83">
                  <c:v>16688</c:v>
                </c:pt>
                <c:pt idx="84">
                  <c:v>2450</c:v>
                </c:pt>
                <c:pt idx="85">
                  <c:v>9325</c:v>
                </c:pt>
                <c:pt idx="86">
                  <c:v>19100</c:v>
                </c:pt>
                <c:pt idx="87">
                  <c:v>28280</c:v>
                </c:pt>
                <c:pt idx="91" formatCode="0">
                  <c:v>45769</c:v>
                </c:pt>
                <c:pt idx="92">
                  <c:v>13915</c:v>
                </c:pt>
                <c:pt idx="93">
                  <c:v>40607</c:v>
                </c:pt>
                <c:pt idx="94">
                  <c:v>16310</c:v>
                </c:pt>
                <c:pt idx="95">
                  <c:v>100386</c:v>
                </c:pt>
                <c:pt idx="96">
                  <c:v>13492</c:v>
                </c:pt>
                <c:pt idx="97">
                  <c:v>861</c:v>
                </c:pt>
                <c:pt idx="98">
                  <c:v>49376</c:v>
                </c:pt>
                <c:pt idx="99" formatCode="0">
                  <c:v>21966</c:v>
                </c:pt>
                <c:pt idx="100">
                  <c:v>11478</c:v>
                </c:pt>
                <c:pt idx="101">
                  <c:v>15357</c:v>
                </c:pt>
                <c:pt idx="102" formatCode="0">
                  <c:v>221598</c:v>
                </c:pt>
                <c:pt idx="103" formatCode="0">
                  <c:v>11630</c:v>
                </c:pt>
                <c:pt idx="104" formatCode="0">
                  <c:v>328199</c:v>
                </c:pt>
                <c:pt idx="105" formatCode="0">
                  <c:v>95500</c:v>
                </c:pt>
                <c:pt idx="106" formatCode="0">
                  <c:v>33546</c:v>
                </c:pt>
                <c:pt idx="107" formatCode="0">
                  <c:v>30610</c:v>
                </c:pt>
                <c:pt idx="108" formatCode="0">
                  <c:v>79736</c:v>
                </c:pt>
                <c:pt idx="109" formatCode="0">
                  <c:v>28156</c:v>
                </c:pt>
                <c:pt idx="110" formatCode="0">
                  <c:v>47260</c:v>
                </c:pt>
                <c:pt idx="111" formatCode="0">
                  <c:v>29044</c:v>
                </c:pt>
                <c:pt idx="112" formatCode="0">
                  <c:v>6488</c:v>
                </c:pt>
                <c:pt idx="113" formatCode="0">
                  <c:v>2561</c:v>
                </c:pt>
                <c:pt idx="114">
                  <c:v>156592</c:v>
                </c:pt>
                <c:pt idx="115">
                  <c:v>84237</c:v>
                </c:pt>
                <c:pt idx="116">
                  <c:v>37985</c:v>
                </c:pt>
                <c:pt idx="117">
                  <c:v>17891</c:v>
                </c:pt>
                <c:pt idx="118">
                  <c:v>776885</c:v>
                </c:pt>
                <c:pt idx="119">
                  <c:v>502.42</c:v>
                </c:pt>
                <c:pt idx="120">
                  <c:v>340.49</c:v>
                </c:pt>
                <c:pt idx="121">
                  <c:v>1609.7</c:v>
                </c:pt>
                <c:pt idx="122">
                  <c:v>92550</c:v>
                </c:pt>
                <c:pt idx="123">
                  <c:v>18433</c:v>
                </c:pt>
                <c:pt idx="124">
                  <c:v>15500</c:v>
                </c:pt>
              </c:numCache>
            </c:numRef>
          </c:val>
        </c:ser>
        <c:ser>
          <c:idx val="1"/>
          <c:order val="1"/>
          <c:tx>
            <c:strRef>
              <c:f>'баланс '!$D$44:$D$341</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33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'!$D$342:$D$470</c:f>
              <c:numCache>
                <c:formatCode>General</c:formatCode>
                <c:ptCount val="129"/>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67358</c:v>
                </c:pt>
                <c:pt idx="71">
                  <c:v>6560</c:v>
                </c:pt>
                <c:pt idx="72">
                  <c:v>3350</c:v>
                </c:pt>
                <c:pt idx="73">
                  <c:v>16125</c:v>
                </c:pt>
                <c:pt idx="74">
                  <c:v>162377</c:v>
                </c:pt>
                <c:pt idx="75">
                  <c:v>212676</c:v>
                </c:pt>
                <c:pt idx="76">
                  <c:v>15031</c:v>
                </c:pt>
                <c:pt idx="77">
                  <c:v>1350</c:v>
                </c:pt>
                <c:pt idx="79">
                  <c:v>31387</c:v>
                </c:pt>
                <c:pt idx="80">
                  <c:v>68553</c:v>
                </c:pt>
                <c:pt idx="81">
                  <c:v>6980</c:v>
                </c:pt>
                <c:pt idx="82">
                  <c:v>2102</c:v>
                </c:pt>
                <c:pt idx="83">
                  <c:v>17527</c:v>
                </c:pt>
                <c:pt idx="84">
                  <c:v>2655</c:v>
                </c:pt>
                <c:pt idx="85">
                  <c:v>9373</c:v>
                </c:pt>
                <c:pt idx="86">
                  <c:v>19417</c:v>
                </c:pt>
                <c:pt idx="87">
                  <c:v>28421</c:v>
                </c:pt>
                <c:pt idx="91" formatCode="0">
                  <c:v>45769</c:v>
                </c:pt>
                <c:pt idx="92">
                  <c:v>13915</c:v>
                </c:pt>
                <c:pt idx="93">
                  <c:v>40607</c:v>
                </c:pt>
                <c:pt idx="94">
                  <c:v>16310</c:v>
                </c:pt>
                <c:pt idx="95">
                  <c:v>100895</c:v>
                </c:pt>
                <c:pt idx="96">
                  <c:v>13691</c:v>
                </c:pt>
                <c:pt idx="97">
                  <c:v>1674</c:v>
                </c:pt>
                <c:pt idx="98">
                  <c:v>50110</c:v>
                </c:pt>
                <c:pt idx="99" formatCode="0">
                  <c:v>22971</c:v>
                </c:pt>
                <c:pt idx="100">
                  <c:v>11881</c:v>
                </c:pt>
                <c:pt idx="101">
                  <c:v>16143</c:v>
                </c:pt>
                <c:pt idx="102" formatCode="0">
                  <c:v>224252</c:v>
                </c:pt>
                <c:pt idx="103" formatCode="0">
                  <c:v>17130</c:v>
                </c:pt>
                <c:pt idx="104" formatCode="0">
                  <c:v>334963</c:v>
                </c:pt>
                <c:pt idx="105" formatCode="0">
                  <c:v>95600</c:v>
                </c:pt>
                <c:pt idx="106" formatCode="0">
                  <c:v>33862</c:v>
                </c:pt>
                <c:pt idx="107" formatCode="0">
                  <c:v>31019</c:v>
                </c:pt>
                <c:pt idx="108" formatCode="0">
                  <c:v>92575</c:v>
                </c:pt>
                <c:pt idx="109" formatCode="0">
                  <c:v>28850</c:v>
                </c:pt>
                <c:pt idx="110" formatCode="0">
                  <c:v>49183</c:v>
                </c:pt>
                <c:pt idx="111" formatCode="0">
                  <c:v>30322</c:v>
                </c:pt>
                <c:pt idx="112" formatCode="0">
                  <c:v>6802</c:v>
                </c:pt>
                <c:pt idx="113" formatCode="0">
                  <c:v>2590</c:v>
                </c:pt>
                <c:pt idx="114">
                  <c:v>156592</c:v>
                </c:pt>
                <c:pt idx="115">
                  <c:v>84360</c:v>
                </c:pt>
                <c:pt idx="116">
                  <c:v>38005</c:v>
                </c:pt>
                <c:pt idx="117">
                  <c:v>18669</c:v>
                </c:pt>
                <c:pt idx="118">
                  <c:v>777885</c:v>
                </c:pt>
                <c:pt idx="119">
                  <c:v>649.52</c:v>
                </c:pt>
                <c:pt idx="120">
                  <c:v>389</c:v>
                </c:pt>
                <c:pt idx="121">
                  <c:v>1682.08</c:v>
                </c:pt>
                <c:pt idx="122">
                  <c:v>93500</c:v>
                </c:pt>
                <c:pt idx="123">
                  <c:v>22433</c:v>
                </c:pt>
                <c:pt idx="124">
                  <c:v>17514</c:v>
                </c:pt>
              </c:numCache>
            </c:numRef>
          </c:val>
        </c:ser>
        <c:ser>
          <c:idx val="2"/>
          <c:order val="2"/>
          <c:tx>
            <c:strRef>
              <c:f>'баланс '!$E$44:$E$341</c:f>
              <c:strCache>
                <c:ptCount val="1"/>
                <c:pt idx="0">
                  <c:v>Небаланс "О т д а ч а"  потребителям ГП/ЭСО                                                  Юридичеслие потребители 1074 120 50 0 2300 30 376 1990 52 457 5468 538 0 0 617 0 153 17859 350 289 212 1194 1664 0 906 300 239 1333 83 452 2965 528 1201 378 206 1</c:v>
                </c:pt>
              </c:strCache>
            </c:strRef>
          </c:tx>
          <c:spPr>
            <a:solidFill>
              <a:srgbClr val="FFFF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'!$E$342:$E$470</c:f>
              <c:numCache>
                <c:formatCode>General</c:formatCode>
                <c:ptCount val="129"/>
                <c:pt idx="0">
                  <c:v>102</c:v>
                </c:pt>
                <c:pt idx="1">
                  <c:v>236</c:v>
                </c:pt>
                <c:pt idx="2">
                  <c:v>150</c:v>
                </c:pt>
                <c:pt idx="4">
                  <c:v>275</c:v>
                </c:pt>
                <c:pt idx="5">
                  <c:v>276</c:v>
                </c:pt>
                <c:pt idx="6">
                  <c:v>658</c:v>
                </c:pt>
                <c:pt idx="7">
                  <c:v>583</c:v>
                </c:pt>
                <c:pt idx="8">
                  <c:v>318</c:v>
                </c:pt>
                <c:pt idx="9">
                  <c:v>347</c:v>
                </c:pt>
                <c:pt idx="10">
                  <c:v>1188</c:v>
                </c:pt>
                <c:pt idx="11">
                  <c:v>153</c:v>
                </c:pt>
                <c:pt idx="12">
                  <c:v>30</c:v>
                </c:pt>
                <c:pt idx="13">
                  <c:v>221</c:v>
                </c:pt>
                <c:pt idx="14">
                  <c:v>232</c:v>
                </c:pt>
                <c:pt idx="15">
                  <c:v>213</c:v>
                </c:pt>
                <c:pt idx="16">
                  <c:v>334</c:v>
                </c:pt>
                <c:pt idx="17">
                  <c:v>277</c:v>
                </c:pt>
                <c:pt idx="18">
                  <c:v>227</c:v>
                </c:pt>
                <c:pt idx="20">
                  <c:v>654.83000000000197</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813</c:v>
                </c:pt>
                <c:pt idx="98">
                  <c:v>734</c:v>
                </c:pt>
                <c:pt idx="99">
                  <c:v>1005</c:v>
                </c:pt>
                <c:pt idx="100">
                  <c:v>403</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29</c:v>
                </c:pt>
                <c:pt idx="114">
                  <c:v>0</c:v>
                </c:pt>
                <c:pt idx="115">
                  <c:v>123</c:v>
                </c:pt>
                <c:pt idx="116">
                  <c:v>20</c:v>
                </c:pt>
                <c:pt idx="117">
                  <c:v>778</c:v>
                </c:pt>
                <c:pt idx="118">
                  <c:v>1000</c:v>
                </c:pt>
                <c:pt idx="119">
                  <c:v>147.1</c:v>
                </c:pt>
                <c:pt idx="120">
                  <c:v>48.51</c:v>
                </c:pt>
                <c:pt idx="121">
                  <c:v>72.379999999999896</c:v>
                </c:pt>
                <c:pt idx="122">
                  <c:v>950</c:v>
                </c:pt>
                <c:pt idx="123">
                  <c:v>4000</c:v>
                </c:pt>
                <c:pt idx="124">
                  <c:v>2014</c:v>
                </c:pt>
              </c:numCache>
            </c:numRef>
          </c:val>
        </c:ser>
        <c:ser>
          <c:idx val="3"/>
          <c:order val="3"/>
          <c:tx>
            <c:strRef>
              <c:f>'баланс '!$F$44:$F$341</c:f>
              <c:strCache>
                <c:ptCount val="1"/>
                <c:pt idx="0">
                  <c:v>Небаланс "О т д а ч а"  потребителям ГП/ЭСО                                                  Юридичеслие потребители 1 1 1 1 1 40 1 1 30 1 1 1 1 120 120 20 1 1 1 1 40 1 1 1 1 1 1 1 1 1 1 1 1 20 40 1 1 1 50 60 30 20 30 30 30 40 1 0 0 80 1 1 20 1 60 10 10 1</c:v>
                </c:pt>
              </c:strCache>
            </c:strRef>
          </c:tx>
          <c:spPr>
            <a:solidFill>
              <a:srgbClr val="CCFF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'!$F$342:$F$470</c:f>
              <c:numCache>
                <c:formatCode>General</c:formatCode>
                <c:ptCount val="129"/>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9">
                  <c:v>1</c:v>
                </c:pt>
                <c:pt idx="80">
                  <c:v>1</c:v>
                </c:pt>
                <c:pt idx="81">
                  <c:v>40</c:v>
                </c:pt>
                <c:pt idx="82">
                  <c:v>1</c:v>
                </c:pt>
                <c:pt idx="83">
                  <c:v>1</c:v>
                </c:pt>
                <c:pt idx="84">
                  <c:v>1</c:v>
                </c:pt>
                <c:pt idx="85">
                  <c:v>1</c:v>
                </c:pt>
                <c:pt idx="86">
                  <c:v>1</c:v>
                </c:pt>
                <c:pt idx="87">
                  <c:v>1</c:v>
                </c:pt>
                <c:pt idx="91">
                  <c:v>1</c:v>
                </c:pt>
                <c:pt idx="92">
                  <c:v>1</c:v>
                </c:pt>
                <c:pt idx="93">
                  <c:v>1</c:v>
                </c:pt>
                <c:pt idx="94">
                  <c:v>1</c:v>
                </c:pt>
                <c:pt idx="95">
                  <c:v>1</c:v>
                </c:pt>
                <c:pt idx="96">
                  <c:v>1</c:v>
                </c:pt>
                <c:pt idx="97">
                  <c:v>80</c:v>
                </c:pt>
                <c:pt idx="98">
                  <c:v>1</c:v>
                </c:pt>
                <c:pt idx="99">
                  <c:v>1</c:v>
                </c:pt>
                <c:pt idx="100">
                  <c:v>40</c:v>
                </c:pt>
                <c:pt idx="101">
                  <c:v>1</c:v>
                </c:pt>
                <c:pt idx="102">
                  <c:v>1</c:v>
                </c:pt>
                <c:pt idx="103">
                  <c:v>1</c:v>
                </c:pt>
                <c:pt idx="104">
                  <c:v>1</c:v>
                </c:pt>
                <c:pt idx="105">
                  <c:v>1</c:v>
                </c:pt>
                <c:pt idx="106">
                  <c:v>1</c:v>
                </c:pt>
                <c:pt idx="107">
                  <c:v>1</c:v>
                </c:pt>
                <c:pt idx="108">
                  <c:v>1</c:v>
                </c:pt>
                <c:pt idx="109">
                  <c:v>1</c:v>
                </c:pt>
                <c:pt idx="110">
                  <c:v>1</c:v>
                </c:pt>
                <c:pt idx="111">
                  <c:v>1</c:v>
                </c:pt>
                <c:pt idx="112">
                  <c:v>1</c:v>
                </c:pt>
                <c:pt idx="113">
                  <c:v>40</c:v>
                </c:pt>
                <c:pt idx="114">
                  <c:v>1</c:v>
                </c:pt>
                <c:pt idx="115">
                  <c:v>1</c:v>
                </c:pt>
                <c:pt idx="116">
                  <c:v>1</c:v>
                </c:pt>
                <c:pt idx="117">
                  <c:v>1</c:v>
                </c:pt>
                <c:pt idx="118">
                  <c:v>1</c:v>
                </c:pt>
                <c:pt idx="119">
                  <c:v>20</c:v>
                </c:pt>
                <c:pt idx="120">
                  <c:v>20</c:v>
                </c:pt>
                <c:pt idx="121">
                  <c:v>20</c:v>
                </c:pt>
                <c:pt idx="122">
                  <c:v>1</c:v>
                </c:pt>
                <c:pt idx="123">
                  <c:v>1</c:v>
                </c:pt>
                <c:pt idx="124">
                  <c:v>1</c:v>
                </c:pt>
              </c:numCache>
            </c:numRef>
          </c:val>
        </c:ser>
        <c:ser>
          <c:idx val="4"/>
          <c:order val="4"/>
          <c:tx>
            <c:strRef>
              <c:f>'баланс '!$G$44:$G$341</c:f>
              <c:strCache>
                <c:ptCount val="1"/>
                <c:pt idx="0">
                  <c:v>Небаланс "О т д а ч а"  потребителям ГП/ЭСО                                                  Юридичеслие потребители 1074 120 50 0 2300 1200 376 1990 1560 457 5468 538 0 0 74040 0 153 17859 350 289 8480 1194 1664 0 906 300 239 1333 83 452 2965 528 1201 75</c:v>
                </c:pt>
              </c:strCache>
            </c:strRef>
          </c:tx>
          <c:spPr>
            <a:solidFill>
              <a:srgbClr val="660066"/>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'!$G$342:$G$470</c:f>
              <c:numCache>
                <c:formatCode>General</c:formatCode>
                <c:ptCount val="129"/>
                <c:pt idx="0">
                  <c:v>102</c:v>
                </c:pt>
                <c:pt idx="1">
                  <c:v>236</c:v>
                </c:pt>
                <c:pt idx="2">
                  <c:v>150</c:v>
                </c:pt>
                <c:pt idx="4">
                  <c:v>11000</c:v>
                </c:pt>
                <c:pt idx="5">
                  <c:v>11040</c:v>
                </c:pt>
                <c:pt idx="6">
                  <c:v>6580</c:v>
                </c:pt>
                <c:pt idx="7">
                  <c:v>23320</c:v>
                </c:pt>
                <c:pt idx="8">
                  <c:v>12720</c:v>
                </c:pt>
                <c:pt idx="9">
                  <c:v>13880</c:v>
                </c:pt>
                <c:pt idx="10">
                  <c:v>47520</c:v>
                </c:pt>
                <c:pt idx="11">
                  <c:v>6120</c:v>
                </c:pt>
                <c:pt idx="12">
                  <c:v>1200</c:v>
                </c:pt>
                <c:pt idx="13">
                  <c:v>8840</c:v>
                </c:pt>
                <c:pt idx="14">
                  <c:v>9280</c:v>
                </c:pt>
                <c:pt idx="15">
                  <c:v>8520</c:v>
                </c:pt>
                <c:pt idx="16">
                  <c:v>13360</c:v>
                </c:pt>
                <c:pt idx="17">
                  <c:v>11080</c:v>
                </c:pt>
                <c:pt idx="18">
                  <c:v>9080</c:v>
                </c:pt>
                <c:pt idx="20">
                  <c:v>26193.200000000099</c:v>
                </c:pt>
                <c:pt idx="21">
                  <c:v>120</c:v>
                </c:pt>
                <c:pt idx="22">
                  <c:v>105</c:v>
                </c:pt>
                <c:pt idx="23">
                  <c:v>0</c:v>
                </c:pt>
                <c:pt idx="24">
                  <c:v>0</c:v>
                </c:pt>
                <c:pt idx="25">
                  <c:v>192</c:v>
                </c:pt>
                <c:pt idx="26">
                  <c:v>302</c:v>
                </c:pt>
                <c:pt idx="27">
                  <c:v>120</c:v>
                </c:pt>
                <c:pt idx="28">
                  <c:v>248</c:v>
                </c:pt>
                <c:pt idx="29">
                  <c:v>82</c:v>
                </c:pt>
                <c:pt idx="30">
                  <c:v>136</c:v>
                </c:pt>
                <c:pt idx="31">
                  <c:v>117</c:v>
                </c:pt>
                <c:pt idx="32">
                  <c:v>54</c:v>
                </c:pt>
                <c:pt idx="33">
                  <c:v>255</c:v>
                </c:pt>
                <c:pt idx="34">
                  <c:v>55</c:v>
                </c:pt>
                <c:pt idx="35">
                  <c:v>39</c:v>
                </c:pt>
                <c:pt idx="36">
                  <c:v>0</c:v>
                </c:pt>
                <c:pt idx="37">
                  <c:v>191</c:v>
                </c:pt>
                <c:pt idx="38">
                  <c:v>122</c:v>
                </c:pt>
                <c:pt idx="39">
                  <c:v>0</c:v>
                </c:pt>
                <c:pt idx="40">
                  <c:v>1052</c:v>
                </c:pt>
                <c:pt idx="41">
                  <c:v>986</c:v>
                </c:pt>
                <c:pt idx="42">
                  <c:v>3</c:v>
                </c:pt>
                <c:pt idx="43">
                  <c:v>750</c:v>
                </c:pt>
                <c:pt idx="44">
                  <c:v>495</c:v>
                </c:pt>
                <c:pt idx="45">
                  <c:v>196</c:v>
                </c:pt>
                <c:pt idx="46">
                  <c:v>4387</c:v>
                </c:pt>
                <c:pt idx="47">
                  <c:v>1699</c:v>
                </c:pt>
                <c:pt idx="48">
                  <c:v>91</c:v>
                </c:pt>
                <c:pt idx="49">
                  <c:v>250</c:v>
                </c:pt>
                <c:pt idx="50">
                  <c:v>91</c:v>
                </c:pt>
                <c:pt idx="51">
                  <c:v>125</c:v>
                </c:pt>
                <c:pt idx="52">
                  <c:v>934</c:v>
                </c:pt>
                <c:pt idx="53">
                  <c:v>570</c:v>
                </c:pt>
                <c:pt idx="54">
                  <c:v>483</c:v>
                </c:pt>
                <c:pt idx="55">
                  <c:v>120</c:v>
                </c:pt>
                <c:pt idx="56">
                  <c:v>420</c:v>
                </c:pt>
                <c:pt idx="57">
                  <c:v>38</c:v>
                </c:pt>
                <c:pt idx="58">
                  <c:v>15</c:v>
                </c:pt>
                <c:pt idx="59">
                  <c:v>70</c:v>
                </c:pt>
                <c:pt idx="60">
                  <c:v>23</c:v>
                </c:pt>
                <c:pt idx="61">
                  <c:v>39</c:v>
                </c:pt>
                <c:pt idx="62">
                  <c:v>74</c:v>
                </c:pt>
                <c:pt idx="63">
                  <c:v>1879</c:v>
                </c:pt>
                <c:pt idx="64">
                  <c:v>469</c:v>
                </c:pt>
                <c:pt idx="65">
                  <c:v>79</c:v>
                </c:pt>
                <c:pt idx="66">
                  <c:v>52</c:v>
                </c:pt>
                <c:pt idx="67">
                  <c:v>100</c:v>
                </c:pt>
                <c:pt idx="68">
                  <c:v>1050</c:v>
                </c:pt>
                <c:pt idx="69">
                  <c:v>338</c:v>
                </c:pt>
                <c:pt idx="70">
                  <c:v>733</c:v>
                </c:pt>
                <c:pt idx="71">
                  <c:v>10</c:v>
                </c:pt>
                <c:pt idx="72">
                  <c:v>200</c:v>
                </c:pt>
                <c:pt idx="73">
                  <c:v>1505</c:v>
                </c:pt>
                <c:pt idx="74">
                  <c:v>4972</c:v>
                </c:pt>
                <c:pt idx="75">
                  <c:v>1230</c:v>
                </c:pt>
                <c:pt idx="76">
                  <c:v>560</c:v>
                </c:pt>
                <c:pt idx="77">
                  <c:v>300</c:v>
                </c:pt>
                <c:pt idx="79">
                  <c:v>400</c:v>
                </c:pt>
                <c:pt idx="80">
                  <c:v>802</c:v>
                </c:pt>
                <c:pt idx="81">
                  <c:v>125</c:v>
                </c:pt>
                <c:pt idx="82">
                  <c:v>432</c:v>
                </c:pt>
                <c:pt idx="83">
                  <c:v>839</c:v>
                </c:pt>
                <c:pt idx="84">
                  <c:v>205</c:v>
                </c:pt>
                <c:pt idx="85">
                  <c:v>48</c:v>
                </c:pt>
                <c:pt idx="86">
                  <c:v>317</c:v>
                </c:pt>
                <c:pt idx="87">
                  <c:v>141</c:v>
                </c:pt>
                <c:pt idx="91">
                  <c:v>0</c:v>
                </c:pt>
                <c:pt idx="92">
                  <c:v>0</c:v>
                </c:pt>
                <c:pt idx="93">
                  <c:v>0</c:v>
                </c:pt>
                <c:pt idx="94">
                  <c:v>0</c:v>
                </c:pt>
                <c:pt idx="95">
                  <c:v>509</c:v>
                </c:pt>
                <c:pt idx="96">
                  <c:v>199</c:v>
                </c:pt>
                <c:pt idx="97">
                  <c:v>65040</c:v>
                </c:pt>
                <c:pt idx="98">
                  <c:v>734</c:v>
                </c:pt>
                <c:pt idx="99">
                  <c:v>1005</c:v>
                </c:pt>
                <c:pt idx="100">
                  <c:v>16120</c:v>
                </c:pt>
                <c:pt idx="101">
                  <c:v>786</c:v>
                </c:pt>
                <c:pt idx="102">
                  <c:v>2654</c:v>
                </c:pt>
                <c:pt idx="103">
                  <c:v>5500</c:v>
                </c:pt>
                <c:pt idx="104">
                  <c:v>6764</c:v>
                </c:pt>
                <c:pt idx="105">
                  <c:v>100</c:v>
                </c:pt>
                <c:pt idx="106">
                  <c:v>316</c:v>
                </c:pt>
                <c:pt idx="107">
                  <c:v>409</c:v>
                </c:pt>
                <c:pt idx="108">
                  <c:v>12839</c:v>
                </c:pt>
                <c:pt idx="109">
                  <c:v>694</c:v>
                </c:pt>
                <c:pt idx="110">
                  <c:v>1923</c:v>
                </c:pt>
                <c:pt idx="111">
                  <c:v>1278</c:v>
                </c:pt>
                <c:pt idx="112">
                  <c:v>314</c:v>
                </c:pt>
                <c:pt idx="113">
                  <c:v>1160</c:v>
                </c:pt>
                <c:pt idx="114">
                  <c:v>0</c:v>
                </c:pt>
                <c:pt idx="115">
                  <c:v>123</c:v>
                </c:pt>
                <c:pt idx="116">
                  <c:v>20</c:v>
                </c:pt>
                <c:pt idx="117">
                  <c:v>778</c:v>
                </c:pt>
                <c:pt idx="118">
                  <c:v>1000</c:v>
                </c:pt>
                <c:pt idx="119">
                  <c:v>2942</c:v>
                </c:pt>
                <c:pt idx="120">
                  <c:v>970.2</c:v>
                </c:pt>
                <c:pt idx="121">
                  <c:v>1447.6</c:v>
                </c:pt>
                <c:pt idx="122">
                  <c:v>950</c:v>
                </c:pt>
                <c:pt idx="123">
                  <c:v>4000</c:v>
                </c:pt>
                <c:pt idx="124">
                  <c:v>2014</c:v>
                </c:pt>
                <c:pt idx="128">
                  <c:v>2627450</c:v>
                </c:pt>
              </c:numCache>
            </c:numRef>
          </c:val>
        </c:ser>
        <c:ser>
          <c:idx val="5"/>
          <c:order val="5"/>
          <c:tx>
            <c:strRef>
              <c:f>'баланс '!$H$44:$H$341</c:f>
              <c:strCache>
                <c:ptCount val="1"/>
                <c:pt idx="0">
                  <c:v>Небаланс "О т д а ч а"  потребителям ГП/ЭСО                                                  Юридичеслие потребители 26 3 1 10 0 16 8 8 18 457 0 27 0 0 4534 0 15 10 8 6 10 0 0 0 0 13 13 14 14 6 10 8 12 13 13 6 9 16 8 10 11 12 9 9 11 9 7 10 10 10 820 19 20</c:v>
                </c:pt>
              </c:strCache>
            </c:strRef>
          </c:tx>
          <c:spPr>
            <a:solidFill>
              <a:srgbClr val="FF8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'!$H$342:$H$470</c:f>
              <c:numCache>
                <c:formatCode>General</c:formatCode>
                <c:ptCount val="129"/>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0</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12</c:v>
                </c:pt>
                <c:pt idx="71">
                  <c:v>7</c:v>
                </c:pt>
                <c:pt idx="72">
                  <c:v>8</c:v>
                </c:pt>
                <c:pt idx="73">
                  <c:v>8</c:v>
                </c:pt>
                <c:pt idx="74">
                  <c:v>0</c:v>
                </c:pt>
                <c:pt idx="75">
                  <c:v>19.100000000000001</c:v>
                </c:pt>
                <c:pt idx="76">
                  <c:v>6</c:v>
                </c:pt>
                <c:pt idx="77">
                  <c:v>12</c:v>
                </c:pt>
                <c:pt idx="79">
                  <c:v>10</c:v>
                </c:pt>
                <c:pt idx="80">
                  <c:v>0</c:v>
                </c:pt>
                <c:pt idx="81">
                  <c:v>1318</c:v>
                </c:pt>
                <c:pt idx="82">
                  <c:v>8</c:v>
                </c:pt>
                <c:pt idx="83">
                  <c:v>9</c:v>
                </c:pt>
                <c:pt idx="84">
                  <c:v>12</c:v>
                </c:pt>
                <c:pt idx="85">
                  <c:v>7</c:v>
                </c:pt>
                <c:pt idx="86">
                  <c:v>8</c:v>
                </c:pt>
                <c:pt idx="87">
                  <c:v>6</c:v>
                </c:pt>
                <c:pt idx="91" formatCode="0">
                  <c:v>0</c:v>
                </c:pt>
                <c:pt idx="92" formatCode="0">
                  <c:v>0</c:v>
                </c:pt>
                <c:pt idx="93" formatCode="0">
                  <c:v>0</c:v>
                </c:pt>
                <c:pt idx="94" formatCode="0">
                  <c:v>0</c:v>
                </c:pt>
                <c:pt idx="95" formatCode="0">
                  <c:v>0</c:v>
                </c:pt>
                <c:pt idx="96" formatCode="0">
                  <c:v>38</c:v>
                </c:pt>
                <c:pt idx="97" formatCode="0">
                  <c:v>672</c:v>
                </c:pt>
                <c:pt idx="98" formatCode="0">
                  <c:v>0</c:v>
                </c:pt>
                <c:pt idx="99" formatCode="0">
                  <c:v>0</c:v>
                </c:pt>
                <c:pt idx="101" formatCode="0">
                  <c:v>4</c:v>
                </c:pt>
                <c:pt idx="103" formatCode="0">
                  <c:v>10</c:v>
                </c:pt>
                <c:pt idx="104" formatCode="0">
                  <c:v>0</c:v>
                </c:pt>
                <c:pt idx="105" formatCode="0">
                  <c:v>0</c:v>
                </c:pt>
                <c:pt idx="106" formatCode="0">
                  <c:v>10</c:v>
                </c:pt>
                <c:pt idx="107" formatCode="0">
                  <c:v>10</c:v>
                </c:pt>
                <c:pt idx="108" formatCode="0">
                  <c:v>300</c:v>
                </c:pt>
                <c:pt idx="111" formatCode="0">
                  <c:v>0</c:v>
                </c:pt>
                <c:pt idx="112" formatCode="0">
                  <c:v>9</c:v>
                </c:pt>
                <c:pt idx="113" formatCode="0">
                  <c:v>13</c:v>
                </c:pt>
                <c:pt idx="116" formatCode="0">
                  <c:v>0</c:v>
                </c:pt>
                <c:pt idx="117" formatCode="0">
                  <c:v>16</c:v>
                </c:pt>
                <c:pt idx="118" formatCode="0">
                  <c:v>10</c:v>
                </c:pt>
                <c:pt idx="119" formatCode="0">
                  <c:v>230</c:v>
                </c:pt>
                <c:pt idx="120" formatCode="0">
                  <c:v>76</c:v>
                </c:pt>
                <c:pt idx="121" formatCode="0">
                  <c:v>113</c:v>
                </c:pt>
                <c:pt idx="122" formatCode="0">
                  <c:v>0</c:v>
                </c:pt>
                <c:pt idx="123" formatCode="0">
                  <c:v>14</c:v>
                </c:pt>
                <c:pt idx="124" formatCode="0">
                  <c:v>45</c:v>
                </c:pt>
                <c:pt idx="128">
                  <c:v>25063.279999999999</c:v>
                </c:pt>
              </c:numCache>
            </c:numRef>
          </c:val>
        </c:ser>
        <c:ser>
          <c:idx val="6"/>
          <c:order val="6"/>
          <c:tx>
            <c:strRef>
              <c:f>'баланс '!$I$44:$I$341</c:f>
              <c:strCache>
                <c:ptCount val="1"/>
                <c:pt idx="0">
                  <c:v>99366 1100 123 51 10 2300 1216 384 1998 1578 457 5468 565 0 0 78574 0 168 17869 358 295 8490 1194 1664 0 906 313 252 1347 97 458 2975 536 1213 7573 8253 156 325 644 2058 3610 2831 1992 3429 1629 2171 9129 1317 10 10 2650 820 115 9840 5126 10570 1181 1611 </c:v>
                </c:pt>
              </c:strCache>
            </c:strRef>
          </c:tx>
          <c:spPr>
            <a:solidFill>
              <a:srgbClr val="0066CC"/>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'!$I$342:$I$470</c:f>
              <c:numCache>
                <c:formatCode>General</c:formatCode>
                <c:ptCount val="129"/>
                <c:pt idx="0">
                  <c:v>106</c:v>
                </c:pt>
                <c:pt idx="1">
                  <c:v>241</c:v>
                </c:pt>
                <c:pt idx="2">
                  <c:v>154</c:v>
                </c:pt>
                <c:pt idx="4">
                  <c:v>11000</c:v>
                </c:pt>
                <c:pt idx="5">
                  <c:v>11040</c:v>
                </c:pt>
                <c:pt idx="6">
                  <c:v>6580</c:v>
                </c:pt>
                <c:pt idx="7">
                  <c:v>23320</c:v>
                </c:pt>
                <c:pt idx="8">
                  <c:v>12720</c:v>
                </c:pt>
                <c:pt idx="9">
                  <c:v>13880</c:v>
                </c:pt>
                <c:pt idx="10">
                  <c:v>47520</c:v>
                </c:pt>
                <c:pt idx="11">
                  <c:v>21298</c:v>
                </c:pt>
                <c:pt idx="12">
                  <c:v>1200</c:v>
                </c:pt>
                <c:pt idx="13">
                  <c:v>8840</c:v>
                </c:pt>
                <c:pt idx="14">
                  <c:v>9280</c:v>
                </c:pt>
                <c:pt idx="15">
                  <c:v>8520</c:v>
                </c:pt>
                <c:pt idx="16">
                  <c:v>13360</c:v>
                </c:pt>
                <c:pt idx="17">
                  <c:v>11080</c:v>
                </c:pt>
                <c:pt idx="18">
                  <c:v>9080</c:v>
                </c:pt>
                <c:pt idx="20">
                  <c:v>26323.280000000101</c:v>
                </c:pt>
                <c:pt idx="21">
                  <c:v>123</c:v>
                </c:pt>
                <c:pt idx="22">
                  <c:v>112</c:v>
                </c:pt>
                <c:pt idx="23">
                  <c:v>0</c:v>
                </c:pt>
                <c:pt idx="24">
                  <c:v>0</c:v>
                </c:pt>
                <c:pt idx="25">
                  <c:v>7694</c:v>
                </c:pt>
                <c:pt idx="26">
                  <c:v>12088</c:v>
                </c:pt>
                <c:pt idx="27">
                  <c:v>4808</c:v>
                </c:pt>
                <c:pt idx="28">
                  <c:v>4960</c:v>
                </c:pt>
                <c:pt idx="29">
                  <c:v>3280</c:v>
                </c:pt>
                <c:pt idx="30">
                  <c:v>5456</c:v>
                </c:pt>
                <c:pt idx="31">
                  <c:v>4688</c:v>
                </c:pt>
                <c:pt idx="32">
                  <c:v>60</c:v>
                </c:pt>
                <c:pt idx="33">
                  <c:v>261</c:v>
                </c:pt>
                <c:pt idx="34">
                  <c:v>63</c:v>
                </c:pt>
                <c:pt idx="35">
                  <c:v>39</c:v>
                </c:pt>
                <c:pt idx="36">
                  <c:v>12</c:v>
                </c:pt>
                <c:pt idx="37">
                  <c:v>198</c:v>
                </c:pt>
                <c:pt idx="38">
                  <c:v>132</c:v>
                </c:pt>
                <c:pt idx="39">
                  <c:v>8</c:v>
                </c:pt>
                <c:pt idx="40">
                  <c:v>1060</c:v>
                </c:pt>
                <c:pt idx="41">
                  <c:v>1000</c:v>
                </c:pt>
                <c:pt idx="42">
                  <c:v>7</c:v>
                </c:pt>
                <c:pt idx="43">
                  <c:v>757</c:v>
                </c:pt>
                <c:pt idx="44">
                  <c:v>499</c:v>
                </c:pt>
                <c:pt idx="45">
                  <c:v>202</c:v>
                </c:pt>
                <c:pt idx="46">
                  <c:v>4387</c:v>
                </c:pt>
                <c:pt idx="47">
                  <c:v>1706</c:v>
                </c:pt>
                <c:pt idx="48">
                  <c:v>99</c:v>
                </c:pt>
                <c:pt idx="49">
                  <c:v>256</c:v>
                </c:pt>
                <c:pt idx="50">
                  <c:v>100</c:v>
                </c:pt>
                <c:pt idx="51">
                  <c:v>130</c:v>
                </c:pt>
                <c:pt idx="52">
                  <c:v>942</c:v>
                </c:pt>
                <c:pt idx="53">
                  <c:v>574</c:v>
                </c:pt>
                <c:pt idx="54">
                  <c:v>487</c:v>
                </c:pt>
                <c:pt idx="55">
                  <c:v>125</c:v>
                </c:pt>
                <c:pt idx="56">
                  <c:v>428</c:v>
                </c:pt>
                <c:pt idx="57">
                  <c:v>46</c:v>
                </c:pt>
                <c:pt idx="58">
                  <c:v>15</c:v>
                </c:pt>
                <c:pt idx="59">
                  <c:v>76</c:v>
                </c:pt>
                <c:pt idx="60">
                  <c:v>33</c:v>
                </c:pt>
                <c:pt idx="61">
                  <c:v>45</c:v>
                </c:pt>
                <c:pt idx="62">
                  <c:v>81</c:v>
                </c:pt>
                <c:pt idx="63">
                  <c:v>1887</c:v>
                </c:pt>
                <c:pt idx="64">
                  <c:v>477</c:v>
                </c:pt>
                <c:pt idx="65">
                  <c:v>89</c:v>
                </c:pt>
                <c:pt idx="66">
                  <c:v>57</c:v>
                </c:pt>
                <c:pt idx="67">
                  <c:v>106</c:v>
                </c:pt>
                <c:pt idx="68">
                  <c:v>1066</c:v>
                </c:pt>
                <c:pt idx="69">
                  <c:v>350</c:v>
                </c:pt>
                <c:pt idx="70">
                  <c:v>745</c:v>
                </c:pt>
                <c:pt idx="71">
                  <c:v>17</c:v>
                </c:pt>
                <c:pt idx="72">
                  <c:v>208</c:v>
                </c:pt>
                <c:pt idx="73">
                  <c:v>1513</c:v>
                </c:pt>
                <c:pt idx="74">
                  <c:v>4972</c:v>
                </c:pt>
                <c:pt idx="75">
                  <c:v>1249.0999999999999</c:v>
                </c:pt>
                <c:pt idx="76">
                  <c:v>566</c:v>
                </c:pt>
                <c:pt idx="77">
                  <c:v>312</c:v>
                </c:pt>
                <c:pt idx="79">
                  <c:v>410</c:v>
                </c:pt>
                <c:pt idx="80">
                  <c:v>802</c:v>
                </c:pt>
                <c:pt idx="81">
                  <c:v>6318</c:v>
                </c:pt>
                <c:pt idx="82">
                  <c:v>440</c:v>
                </c:pt>
                <c:pt idx="83">
                  <c:v>848</c:v>
                </c:pt>
                <c:pt idx="84">
                  <c:v>217</c:v>
                </c:pt>
                <c:pt idx="85">
                  <c:v>55</c:v>
                </c:pt>
                <c:pt idx="86">
                  <c:v>325</c:v>
                </c:pt>
                <c:pt idx="87">
                  <c:v>147</c:v>
                </c:pt>
                <c:pt idx="91">
                  <c:v>0</c:v>
                </c:pt>
                <c:pt idx="92">
                  <c:v>0</c:v>
                </c:pt>
                <c:pt idx="93">
                  <c:v>0</c:v>
                </c:pt>
                <c:pt idx="94">
                  <c:v>0</c:v>
                </c:pt>
                <c:pt idx="95">
                  <c:v>509</c:v>
                </c:pt>
                <c:pt idx="96">
                  <c:v>237</c:v>
                </c:pt>
                <c:pt idx="97">
                  <c:v>65712</c:v>
                </c:pt>
                <c:pt idx="98">
                  <c:v>734</c:v>
                </c:pt>
                <c:pt idx="99">
                  <c:v>1005</c:v>
                </c:pt>
                <c:pt idx="100">
                  <c:v>16120</c:v>
                </c:pt>
                <c:pt idx="101">
                  <c:v>790</c:v>
                </c:pt>
                <c:pt idx="102">
                  <c:v>2654</c:v>
                </c:pt>
                <c:pt idx="103">
                  <c:v>5510</c:v>
                </c:pt>
                <c:pt idx="104">
                  <c:v>6764</c:v>
                </c:pt>
                <c:pt idx="105">
                  <c:v>100</c:v>
                </c:pt>
                <c:pt idx="106">
                  <c:v>326</c:v>
                </c:pt>
                <c:pt idx="107">
                  <c:v>419</c:v>
                </c:pt>
                <c:pt idx="108">
                  <c:v>13139</c:v>
                </c:pt>
                <c:pt idx="109">
                  <c:v>694</c:v>
                </c:pt>
                <c:pt idx="110">
                  <c:v>1923</c:v>
                </c:pt>
                <c:pt idx="111">
                  <c:v>1278</c:v>
                </c:pt>
                <c:pt idx="112">
                  <c:v>323</c:v>
                </c:pt>
                <c:pt idx="113">
                  <c:v>1173</c:v>
                </c:pt>
                <c:pt idx="114">
                  <c:v>0</c:v>
                </c:pt>
                <c:pt idx="115">
                  <c:v>123</c:v>
                </c:pt>
                <c:pt idx="116">
                  <c:v>20</c:v>
                </c:pt>
                <c:pt idx="117">
                  <c:v>794</c:v>
                </c:pt>
                <c:pt idx="118">
                  <c:v>1010</c:v>
                </c:pt>
                <c:pt idx="119">
                  <c:v>3172</c:v>
                </c:pt>
                <c:pt idx="120">
                  <c:v>1046.2</c:v>
                </c:pt>
                <c:pt idx="121">
                  <c:v>1560.6</c:v>
                </c:pt>
                <c:pt idx="122">
                  <c:v>950</c:v>
                </c:pt>
                <c:pt idx="123">
                  <c:v>4014</c:v>
                </c:pt>
                <c:pt idx="124">
                  <c:v>2059</c:v>
                </c:pt>
                <c:pt idx="128">
                  <c:v>2847662.0800000001</c:v>
                </c:pt>
              </c:numCache>
            </c:numRef>
          </c:val>
        </c:ser>
        <c:ser>
          <c:idx val="7"/>
          <c:order val="7"/>
          <c:tx>
            <c:strRef>
              <c:f>'баланс '!$J$44:$J$341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'!$J$342:$J$470</c:f>
              <c:numCache>
                <c:formatCode>0.00</c:formatCode>
                <c:ptCount val="129"/>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0">
                  <c:v>0</c:v>
                </c:pt>
                <c:pt idx="81">
                  <c:v>0</c:v>
                </c:pt>
                <c:pt idx="82">
                  <c:v>0</c:v>
                </c:pt>
                <c:pt idx="83">
                  <c:v>0</c:v>
                </c:pt>
                <c:pt idx="84">
                  <c:v>0</c:v>
                </c:pt>
                <c:pt idx="85">
                  <c:v>0</c:v>
                </c:pt>
                <c:pt idx="86">
                  <c:v>0</c:v>
                </c:pt>
                <c:pt idx="87">
                  <c:v>0</c:v>
                </c:pt>
                <c:pt idx="89">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numCache>
            </c:numRef>
          </c:val>
        </c:ser>
        <c:ser>
          <c:idx val="8"/>
          <c:order val="8"/>
          <c:tx>
            <c:strRef>
              <c:f>'баланс '!$K$44:$K$341</c:f>
              <c:strCache>
                <c:ptCount val="1"/>
                <c:pt idx="0">
                  <c:v>99366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c:v>
                </c:pt>
              </c:strCache>
            </c:strRef>
          </c:tx>
          <c:spPr>
            <a:solidFill>
              <a:srgbClr val="000080"/>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'!$K$342:$K$470</c:f>
              <c:numCache>
                <c:formatCode>0.00</c:formatCode>
                <c:ptCount val="129"/>
                <c:pt idx="23">
                  <c:v>0</c:v>
                </c:pt>
                <c:pt idx="39">
                  <c:v>0</c:v>
                </c:pt>
                <c:pt idx="56">
                  <c:v>0</c:v>
                </c:pt>
                <c:pt idx="93">
                  <c:v>0</c:v>
                </c:pt>
                <c:pt idx="114">
                  <c:v>0</c:v>
                </c:pt>
              </c:numCache>
            </c:numRef>
          </c:val>
        </c:ser>
        <c:ser>
          <c:idx val="9"/>
          <c:order val="9"/>
          <c:tx>
            <c:strRef>
              <c:f>'баланс '!$L$44:$L$341</c:f>
              <c:strCache>
                <c:ptCount val="1"/>
                <c:pt idx="0">
                  <c:v>99366 2808856 52922 573424 603580602913874 2823728 907205000053 227572 316780 554214 48077184 48099096 48080538 851780602120110 8656022,003296 8656021000358 525904 1000181874 0851780602167696 851780602221497 45348 851580501136478 9192069000219 11076069004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'!$A$342:$B$470</c:f>
              <c:multiLvlStrCache>
                <c:ptCount val="129"/>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4">
                    <c:v>ООО "Асттрейд".(П/ст.Завод.ф.31 ТП-2-2)</c:v>
                  </c:pt>
                  <c:pt idx="75">
                    <c:v>ООО "Асттрейд".(П/ст.Завод.ф.31 ТП-3-2)</c:v>
                  </c:pt>
                  <c:pt idx="76">
                    <c:v>И.п.Борисов А.И.(П/ст.Завод.ф12 РП-2-3)</c:v>
                  </c:pt>
                  <c:pt idx="77">
                    <c:v>И.пГоголев Д.В...(П/ст.Завод.ф31 РП-8-3)</c:v>
                  </c:pt>
                  <c:pt idx="79">
                    <c:v>И.п.Зиновин В.А.(П/ст.Завод.ф31 РП-2-1)</c:v>
                  </c:pt>
                  <c:pt idx="80">
                    <c:v>ООО "АстТорг".(П/ст.Завод.ф.31 ТП-4-1)</c:v>
                  </c:pt>
                  <c:pt idx="81">
                    <c:v>ООО "АстТорг".(П/ст.Водод.ф.9 ТП100)</c:v>
                  </c:pt>
                  <c:pt idx="82">
                    <c:v>И.п.Сиротина Н.П..(П/ст.Завод..ф.12 РП-1)</c:v>
                  </c:pt>
                  <c:pt idx="83">
                    <c:v>И.п.Буслаева Н.А.(П/ст.Завод.ф.31 ТП-3-1 ВЛ10кВ)</c:v>
                  </c:pt>
                  <c:pt idx="84">
                    <c:v>И.п.Буслаева Н.А.(П/ст.Завод.ф.31 ТП-8-3 ВЛ10кВ)</c:v>
                  </c:pt>
                  <c:pt idx="85">
                    <c:v>И.п.Насырова И.М.(П/ст.Завод.ф.31 ТП-4-2 ВЛ10кВ)</c:v>
                  </c:pt>
                  <c:pt idx="86">
                    <c:v>И.п.Новикова Л.М.(П/ст.Завод.ф.31 ТП-4-1 ВЛ10кВ)</c:v>
                  </c:pt>
                  <c:pt idx="87">
                    <c:v>И.п.Лунева И.В.(П/ст.Завод.ф.31 ТП--1 ВЛ10кВ)</c:v>
                  </c:pt>
                  <c:pt idx="89">
                    <c:v>Перетоки АЭСК</c:v>
                  </c:pt>
                  <c:pt idx="91">
                    <c:v>Воен.коммис.Нар.р/на(П/ст.Завод. ф.12 ТП-8-1 ВЛ10кВ)</c:v>
                  </c:pt>
                  <c:pt idx="92">
                    <c:v>ООО "Хлебозавод "Болдинский"(П/ст.Завод.ф.31 ТП-2-1)</c:v>
                  </c:pt>
                  <c:pt idx="93">
                    <c:v>ООО "Хлебозавод "Болдинский"(П/ст.Завод.ф.31 ТП-3-1)</c:v>
                  </c:pt>
                  <c:pt idx="94">
                    <c:v>ООО "Хлебозавод "Болдинский"(П/ст.Завод.ф.31 ТП-3-1)</c:v>
                  </c:pt>
                  <c:pt idx="95">
                    <c:v>ВЧ ООО "АГПЗ"(П/ст.Завод.ф.31 ТП-4-1)</c:v>
                  </c:pt>
                  <c:pt idx="96">
                    <c:v>ВЧ ООО "АГПЗ"(П/ст.Завод.ф.31 ТП-4-1)</c:v>
                  </c:pt>
                  <c:pt idx="97">
                    <c:v>ОАО "Оборонэнергосбыт"(П/ст.Завод.ф.26 тпб/н)</c:v>
                  </c:pt>
                  <c:pt idx="98">
                    <c:v>ОАО "Оборонэнергосбыт"(П/ст.Завод. ф.12 ТП8-1)</c:v>
                  </c:pt>
                  <c:pt idx="99">
                    <c:v>Птицефабрика "Степная" (П/ст.Завод.ф.31 ТП 4-2)</c:v>
                  </c:pt>
                  <c:pt idx="100">
                    <c:v>ЮТК (П/ст.Завод.ф.31 ТПРУС)</c:v>
                  </c:pt>
                  <c:pt idx="101">
                    <c:v>"Аргус"(П/ст.Завод.ф.31</c:v>
                  </c:pt>
                  <c:pt idx="102">
                    <c:v>ОАО "ВымпелКом" (П/ст.Завод.ф.12 ТПРУС)</c:v>
                  </c:pt>
                  <c:pt idx="103">
                    <c:v>Управление Рос регистра(П/ст.Зав. ф.31 ТП 4-1 ВЛ10кВ)</c:v>
                  </c:pt>
                  <c:pt idx="104">
                    <c:v>ОАО "Астрахань-Мобайл" (П/ст.Завод.ф.12</c:v>
                  </c:pt>
                  <c:pt idx="105">
                    <c:v>УФСБ России по АО(П/ст.Заводская ф.31 ТП 3-1 ВЛ10 кВ)</c:v>
                  </c:pt>
                  <c:pt idx="106">
                    <c:v>Отдел ЗАГСа Нар.р/на(П/ст.Зав. ф.31 ТП 4-1 ВЛ10кВ)</c:v>
                  </c:pt>
                  <c:pt idx="107">
                    <c:v>"Почта России" (П/ст.Завод.ф.31 ТП Рус)</c:v>
                  </c:pt>
                  <c:pt idx="108">
                    <c:v>ООО "Нижневолжскнефтепродукт"</c:v>
                  </c:pt>
                  <c:pt idx="109">
                    <c:v>ГУ АО Спасат.служба (П/ст.Завод.ф.12</c:v>
                  </c:pt>
                  <c:pt idx="110">
                    <c:v>Прокуратура (П/ст.Завод.ф.31</c:v>
                  </c:pt>
                  <c:pt idx="111">
                    <c:v>ГУ АО нар.ветер. Служба(П/ст.Завод.ф.12 ТП 4-1 ВЛ10кВ)</c:v>
                  </c:pt>
                  <c:pt idx="112">
                    <c:v> "соц..страхование (П/ст.Завод.ф.31</c:v>
                  </c:pt>
                  <c:pt idx="113">
                    <c:v>Упр.суд.департамента(П/ст.Заводская ф.31 ТП 4-1 ВЛ10кВ)</c:v>
                  </c:pt>
                  <c:pt idx="114">
                    <c:v>Мировые судья (П/ст.Завод.ф.31</c:v>
                  </c:pt>
                  <c:pt idx="115">
                    <c:v>Гидрометеорология(П/ст.Завод.ф.31</c:v>
                  </c:pt>
                  <c:pt idx="116">
                    <c:v>ОАО "Мегафон" (П/ст.Завод.16</c:v>
                  </c:pt>
                  <c:pt idx="117">
                    <c:v>ГП АО "Пассажирскоек автотранспортное предприятие №3"п/ст,Заводская"ф.31 ТП1-1</c:v>
                  </c:pt>
                  <c:pt idx="118">
                    <c:v>Следственный комитет(П-ст.Завод.31 ТП 4-1)</c:v>
                  </c:pt>
                  <c:pt idx="119">
                    <c:v>ФКУ "Севкавуправдор"(П-ст.Завод.12 ТП 4-1)</c:v>
                  </c:pt>
                  <c:pt idx="120">
                    <c:v>ФКУ "Севкавуправдор"(П-ст.Завод.12 ТП 4-1)</c:v>
                  </c:pt>
                  <c:pt idx="121">
                    <c:v>ФКУ "Севкавуправдор"(П-ст.Завод.12 ТП 4-1)</c:v>
                  </c:pt>
                  <c:pt idx="122">
                    <c:v> ЗАО "Астрахань GSM"(П/ст.Зав. 12)</c:v>
                  </c:pt>
                  <c:pt idx="123">
                    <c:v>физ.лицо Смирнова Л.А.".(П/ст.Завод.ф.31К ТП-4-1)</c:v>
                  </c:pt>
                  <c:pt idx="124">
                    <c:v>физ.лицо Чернов В.М.".(П/ст.Завод.ф.31К ТП-2-2)</c:v>
                  </c:pt>
                  <c:pt idx="126">
                    <c:v>Населенный пункт</c:v>
                  </c:pt>
                  <c:pt idx="128">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4">
                    <c:v>40632</c:v>
                  </c:pt>
                  <c:pt idx="76">
                    <c:v>40633</c:v>
                  </c:pt>
                  <c:pt idx="77">
                    <c:v>40634</c:v>
                  </c:pt>
                  <c:pt idx="79">
                    <c:v>40637</c:v>
                  </c:pt>
                  <c:pt idx="80">
                    <c:v>40638</c:v>
                  </c:pt>
                  <c:pt idx="82">
                    <c:v>40639</c:v>
                  </c:pt>
                  <c:pt idx="83">
                    <c:v>40640</c:v>
                  </c:pt>
                  <c:pt idx="85">
                    <c:v>40641</c:v>
                  </c:pt>
                  <c:pt idx="86">
                    <c:v>40642</c:v>
                  </c:pt>
                  <c:pt idx="87">
                    <c:v>40644</c:v>
                  </c:pt>
                  <c:pt idx="91">
                    <c:v>41409</c:v>
                  </c:pt>
                  <c:pt idx="92">
                    <c:v>7300</c:v>
                  </c:pt>
                  <c:pt idx="95">
                    <c:v>4401</c:v>
                  </c:pt>
                  <c:pt idx="97">
                    <c:v>800</c:v>
                  </c:pt>
                  <c:pt idx="99">
                    <c:v>95</c:v>
                  </c:pt>
                  <c:pt idx="100">
                    <c:v>130</c:v>
                  </c:pt>
                  <c:pt idx="101">
                    <c:v>20572</c:v>
                  </c:pt>
                  <c:pt idx="102">
                    <c:v>40172</c:v>
                  </c:pt>
                  <c:pt idx="103">
                    <c:v>931021</c:v>
                  </c:pt>
                  <c:pt idx="104">
                    <c:v>540</c:v>
                  </c:pt>
                  <c:pt idx="105">
                    <c:v>25810</c:v>
                  </c:pt>
                  <c:pt idx="106">
                    <c:v>22007</c:v>
                  </c:pt>
                  <c:pt idx="107">
                    <c:v>40164</c:v>
                  </c:pt>
                  <c:pt idx="108">
                    <c:v>82</c:v>
                  </c:pt>
                  <c:pt idx="109">
                    <c:v>82004</c:v>
                  </c:pt>
                  <c:pt idx="110">
                    <c:v>21020</c:v>
                  </c:pt>
                  <c:pt idx="111">
                    <c:v>442003</c:v>
                  </c:pt>
                  <c:pt idx="112">
                    <c:v>11030</c:v>
                  </c:pt>
                  <c:pt idx="113">
                    <c:v>31009</c:v>
                  </c:pt>
                  <c:pt idx="114">
                    <c:v>932010</c:v>
                  </c:pt>
                  <c:pt idx="115">
                    <c:v>4871</c:v>
                  </c:pt>
                  <c:pt idx="116">
                    <c:v>127</c:v>
                  </c:pt>
                  <c:pt idx="117">
                    <c:v>40104</c:v>
                  </c:pt>
                  <c:pt idx="118">
                    <c:v>258820-061-18</c:v>
                  </c:pt>
                  <c:pt idx="119">
                    <c:v>931028</c:v>
                  </c:pt>
                  <c:pt idx="122">
                    <c:v>152</c:v>
                  </c:pt>
                  <c:pt idx="123">
                    <c:v>440939</c:v>
                  </c:pt>
                  <c:pt idx="124">
                    <c:v>28-191</c:v>
                  </c:pt>
                  <c:pt idx="125">
                    <c:v>-1551</c:v>
                  </c:pt>
                </c:lvl>
              </c:multiLvlStrCache>
            </c:multiLvlStrRef>
          </c:cat>
          <c:val>
            <c:numRef>
              <c:f>'баланс '!$L$342:$L$470</c:f>
              <c:numCache>
                <c:formatCode>0</c:formatCode>
                <c:ptCount val="129"/>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4">
                  <c:v>9130042003287</c:v>
                </c:pt>
                <c:pt idx="75">
                  <c:v>0</c:v>
                </c:pt>
                <c:pt idx="76">
                  <c:v>1267513712</c:v>
                </c:pt>
                <c:pt idx="77">
                  <c:v>9130063002417</c:v>
                </c:pt>
                <c:pt idx="79">
                  <c:v>603480903064995</c:v>
                </c:pt>
                <c:pt idx="80">
                  <c:v>851681006228528</c:v>
                </c:pt>
                <c:pt idx="81">
                  <c:v>851580407328243</c:v>
                </c:pt>
                <c:pt idx="82">
                  <c:v>12040675</c:v>
                </c:pt>
                <c:pt idx="83" formatCode="General">
                  <c:v>159878</c:v>
                </c:pt>
                <c:pt idx="84">
                  <c:v>6832060000195</c:v>
                </c:pt>
                <c:pt idx="85" formatCode="General">
                  <c:v>101761</c:v>
                </c:pt>
                <c:pt idx="86">
                  <c:v>603571209928859</c:v>
                </c:pt>
                <c:pt idx="87">
                  <c:v>83166</c:v>
                </c:pt>
                <c:pt idx="91" formatCode="@">
                  <c:v>0</c:v>
                </c:pt>
                <c:pt idx="92">
                  <c:v>603580304917224</c:v>
                </c:pt>
                <c:pt idx="93" formatCode="General">
                  <c:v>601100</c:v>
                </c:pt>
                <c:pt idx="94">
                  <c:v>603571204427752</c:v>
                </c:pt>
                <c:pt idx="95" formatCode="General">
                  <c:v>21272</c:v>
                </c:pt>
                <c:pt idx="96" formatCode="General">
                  <c:v>6812964</c:v>
                </c:pt>
                <c:pt idx="97" formatCode="General">
                  <c:v>0</c:v>
                </c:pt>
                <c:pt idx="98">
                  <c:v>747980100749372</c:v>
                </c:pt>
                <c:pt idx="99" formatCode="General">
                  <c:v>780793</c:v>
                </c:pt>
                <c:pt idx="100" formatCode="General">
                  <c:v>865601</c:v>
                </c:pt>
                <c:pt idx="101">
                  <c:v>603580809714854</c:v>
                </c:pt>
                <c:pt idx="102" formatCode="General">
                  <c:v>261153</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
                  <c:v>0</c:v>
                </c:pt>
                <c:pt idx="114" formatCode="General">
                  <c:v>2838464</c:v>
                </c:pt>
                <c:pt idx="115" formatCode="General">
                  <c:v>806160</c:v>
                </c:pt>
                <c:pt idx="116" formatCode="General">
                  <c:v>11122366</c:v>
                </c:pt>
                <c:pt idx="117">
                  <c:v>7129027023696</c:v>
                </c:pt>
                <c:pt idx="118">
                  <c:v>357217</c:v>
                </c:pt>
                <c:pt idx="119">
                  <c:v>13161960</c:v>
                </c:pt>
                <c:pt idx="120">
                  <c:v>13161960</c:v>
                </c:pt>
                <c:pt idx="121">
                  <c:v>9615792</c:v>
                </c:pt>
                <c:pt idx="122">
                  <c:v>65805705</c:v>
                </c:pt>
                <c:pt idx="123">
                  <c:v>9131060008057</c:v>
                </c:pt>
                <c:pt idx="124">
                  <c:v>10751066004366</c:v>
                </c:pt>
              </c:numCache>
            </c:numRef>
          </c:val>
        </c:ser>
        <c:dLbls>
          <c:showLegendKey val="0"/>
          <c:showVal val="0"/>
          <c:showCatName val="0"/>
          <c:showSerName val="0"/>
          <c:showPercent val="0"/>
          <c:showBubbleSize val="0"/>
        </c:dLbls>
        <c:gapWidth val="150"/>
        <c:axId val="107008000"/>
        <c:axId val="107009536"/>
      </c:barChart>
      <c:catAx>
        <c:axId val="10700800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07009536"/>
        <c:crosses val="autoZero"/>
        <c:auto val="1"/>
        <c:lblAlgn val="ctr"/>
        <c:lblOffset val="100"/>
        <c:tickLblSkip val="4"/>
        <c:tickMarkSkip val="1"/>
        <c:noMultiLvlLbl val="0"/>
      </c:catAx>
      <c:valAx>
        <c:axId val="1070095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0700800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11"/>
  <sheetViews>
    <sheetView tabSelected="1" zoomScale="70" zoomScaleNormal="70" zoomScaleSheetLayoutView="70" workbookViewId="0">
      <selection activeCell="Q8" sqref="Q8"/>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2"/>
      <c r="B3" s="73"/>
      <c r="C3" s="74"/>
      <c r="D3" s="74"/>
      <c r="E3" s="74"/>
      <c r="F3" s="74"/>
      <c r="G3" s="74"/>
      <c r="H3" s="74"/>
      <c r="I3" s="74"/>
      <c r="J3" s="74"/>
      <c r="K3" s="74"/>
      <c r="L3" s="74"/>
      <c r="M3" s="75"/>
      <c r="N3" s="69"/>
    </row>
    <row r="4" spans="1:19" x14ac:dyDescent="0.25">
      <c r="A4" s="70"/>
      <c r="C4" s="71"/>
      <c r="D4" s="71"/>
      <c r="E4" s="71"/>
      <c r="F4" s="71"/>
      <c r="G4" s="71"/>
      <c r="H4" s="71"/>
      <c r="I4" s="71"/>
      <c r="J4" s="62" t="s">
        <v>442</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6"/>
      <c r="B7" s="14" t="s">
        <v>11</v>
      </c>
      <c r="C7" s="77"/>
      <c r="D7" s="77"/>
      <c r="E7" s="87" t="s">
        <v>12</v>
      </c>
      <c r="F7" s="88"/>
      <c r="G7" s="88"/>
      <c r="H7" s="77"/>
      <c r="I7" s="77"/>
      <c r="J7" s="83" t="s">
        <v>7</v>
      </c>
      <c r="K7" s="83"/>
      <c r="L7" s="84"/>
    </row>
    <row r="8" spans="1:19" ht="197.25" customHeight="1" x14ac:dyDescent="0.25">
      <c r="A8" s="15"/>
      <c r="B8" s="16" t="s">
        <v>574</v>
      </c>
      <c r="C8" s="17"/>
      <c r="D8" s="18"/>
      <c r="E8" s="85" t="s">
        <v>575</v>
      </c>
      <c r="F8" s="86"/>
      <c r="G8" s="86"/>
      <c r="H8" s="19"/>
      <c r="I8" s="19"/>
      <c r="J8" s="85" t="s">
        <v>576</v>
      </c>
      <c r="K8" s="85"/>
      <c r="L8" s="86"/>
    </row>
    <row r="9" spans="1:19" x14ac:dyDescent="0.25">
      <c r="A9" s="76"/>
      <c r="C9" s="77"/>
      <c r="D9" s="77"/>
      <c r="E9" s="77"/>
      <c r="F9" s="77"/>
      <c r="G9" s="77"/>
      <c r="H9" s="77"/>
      <c r="I9" s="77"/>
      <c r="J9" s="77"/>
      <c r="K9" s="77"/>
      <c r="L9" s="77"/>
    </row>
    <row r="10" spans="1:19" x14ac:dyDescent="0.25">
      <c r="A10" s="96" t="s">
        <v>443</v>
      </c>
      <c r="B10" s="96"/>
      <c r="C10" s="96"/>
      <c r="D10" s="96"/>
      <c r="E10" s="96"/>
      <c r="F10" s="96"/>
      <c r="G10" s="96"/>
      <c r="H10" s="96"/>
      <c r="I10" s="96"/>
      <c r="J10" s="96"/>
      <c r="K10" s="96"/>
      <c r="L10" s="96"/>
    </row>
    <row r="11" spans="1:19" ht="15" x14ac:dyDescent="0.2">
      <c r="A11" s="97" t="s">
        <v>444</v>
      </c>
      <c r="B11" s="97"/>
      <c r="C11" s="97"/>
      <c r="D11" s="97"/>
      <c r="E11" s="97"/>
      <c r="F11" s="97"/>
      <c r="G11" s="97"/>
      <c r="H11" s="97"/>
      <c r="I11" s="97"/>
      <c r="J11" s="97"/>
      <c r="K11" s="97"/>
      <c r="L11" s="97"/>
    </row>
    <row r="12" spans="1:19" ht="15" x14ac:dyDescent="0.2">
      <c r="A12" s="98" t="s">
        <v>577</v>
      </c>
      <c r="B12" s="98"/>
      <c r="C12" s="98"/>
      <c r="D12" s="98"/>
      <c r="E12" s="98"/>
      <c r="F12" s="98"/>
      <c r="G12" s="98"/>
      <c r="H12" s="98"/>
      <c r="I12" s="98"/>
      <c r="J12" s="98"/>
      <c r="K12" s="98"/>
      <c r="L12" s="98"/>
    </row>
    <row r="13" spans="1:19" ht="23.25" customHeight="1" x14ac:dyDescent="0.2">
      <c r="A13" s="92" t="s">
        <v>578</v>
      </c>
      <c r="B13" s="92"/>
      <c r="C13" s="92"/>
      <c r="D13" s="92"/>
      <c r="E13" s="92"/>
      <c r="F13" s="92"/>
      <c r="G13" s="92"/>
      <c r="H13" s="92"/>
      <c r="I13" s="92"/>
      <c r="J13" s="92"/>
      <c r="K13" s="92"/>
      <c r="L13" s="92"/>
      <c r="M13" s="77"/>
    </row>
    <row r="14" spans="1:19" ht="94.5" x14ac:dyDescent="0.2">
      <c r="A14" s="20" t="s">
        <v>3</v>
      </c>
      <c r="B14" s="21" t="s">
        <v>10</v>
      </c>
      <c r="C14" s="20" t="s">
        <v>579</v>
      </c>
      <c r="D14" s="20" t="s">
        <v>580</v>
      </c>
      <c r="E14" s="20" t="s">
        <v>2</v>
      </c>
      <c r="F14" s="22" t="s">
        <v>6</v>
      </c>
      <c r="G14" s="20" t="s">
        <v>4</v>
      </c>
      <c r="H14" s="20" t="s">
        <v>5</v>
      </c>
      <c r="I14" s="20" t="s">
        <v>136</v>
      </c>
      <c r="J14" s="20" t="s">
        <v>1</v>
      </c>
      <c r="K14" s="20" t="s">
        <v>137</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7"/>
      <c r="N15" s="6"/>
      <c r="O15" s="6"/>
      <c r="P15" s="6"/>
      <c r="Q15" s="6"/>
      <c r="R15" s="6"/>
      <c r="S15" s="6"/>
    </row>
    <row r="16" spans="1:19" s="3" customFormat="1" ht="30" x14ac:dyDescent="0.2">
      <c r="A16" s="23"/>
      <c r="B16" s="21" t="s">
        <v>13</v>
      </c>
      <c r="C16" s="23"/>
      <c r="D16" s="23"/>
      <c r="E16" s="23"/>
      <c r="F16" s="22"/>
      <c r="G16" s="20"/>
      <c r="H16" s="20"/>
      <c r="I16" s="20"/>
      <c r="J16" s="20"/>
      <c r="K16" s="20"/>
      <c r="L16" s="20"/>
      <c r="M16" s="77"/>
      <c r="N16" s="6"/>
      <c r="O16" s="6"/>
      <c r="P16" s="6"/>
      <c r="Q16" s="6"/>
      <c r="R16" s="6"/>
      <c r="S16" s="6"/>
    </row>
    <row r="17" spans="1:22" x14ac:dyDescent="0.25">
      <c r="A17" s="25">
        <v>1</v>
      </c>
      <c r="B17" s="21" t="s">
        <v>14</v>
      </c>
      <c r="C17" s="26">
        <v>5971.46</v>
      </c>
      <c r="D17" s="26">
        <v>6066.07</v>
      </c>
      <c r="E17" s="8">
        <f>D17-C17</f>
        <v>94.609999999999701</v>
      </c>
      <c r="F17" s="27">
        <v>8000</v>
      </c>
      <c r="G17" s="9">
        <f>E17</f>
        <v>94.609999999999701</v>
      </c>
      <c r="H17" s="28" t="s">
        <v>25</v>
      </c>
      <c r="I17" s="10">
        <f>E17*F17</f>
        <v>756879.99999999802</v>
      </c>
      <c r="J17" s="29" t="s">
        <v>15</v>
      </c>
      <c r="K17" s="29"/>
      <c r="L17" s="30">
        <v>41022794</v>
      </c>
    </row>
    <row r="18" spans="1:22" x14ac:dyDescent="0.25">
      <c r="A18" s="25">
        <v>2</v>
      </c>
      <c r="B18" s="21" t="s">
        <v>16</v>
      </c>
      <c r="C18" s="26">
        <v>4047.21</v>
      </c>
      <c r="D18" s="26">
        <v>4122.6499999999996</v>
      </c>
      <c r="E18" s="8">
        <f t="shared" ref="E18:E41" si="0">D18-C18</f>
        <v>75.4399999999996</v>
      </c>
      <c r="F18" s="27">
        <v>2000</v>
      </c>
      <c r="G18" s="9">
        <f t="shared" ref="G18:G41" si="1">E18</f>
        <v>75.4399999999996</v>
      </c>
      <c r="H18" s="28" t="s">
        <v>25</v>
      </c>
      <c r="I18" s="10">
        <f t="shared" ref="I18:I41" si="2">E18*F18</f>
        <v>150879.99999999901</v>
      </c>
      <c r="J18" s="29" t="s">
        <v>15</v>
      </c>
      <c r="K18" s="29"/>
      <c r="L18" s="30">
        <v>41021866</v>
      </c>
    </row>
    <row r="19" spans="1:22" x14ac:dyDescent="0.25">
      <c r="A19" s="25">
        <v>3</v>
      </c>
      <c r="B19" s="21" t="s">
        <v>17</v>
      </c>
      <c r="C19" s="26">
        <v>1775.79</v>
      </c>
      <c r="D19" s="26">
        <v>1804.17</v>
      </c>
      <c r="E19" s="8">
        <f t="shared" si="0"/>
        <v>28.380000000000098</v>
      </c>
      <c r="F19" s="27">
        <v>400</v>
      </c>
      <c r="G19" s="9">
        <f t="shared" si="1"/>
        <v>28.380000000000098</v>
      </c>
      <c r="H19" s="28" t="s">
        <v>25</v>
      </c>
      <c r="I19" s="10">
        <f t="shared" si="2"/>
        <v>11352</v>
      </c>
      <c r="J19" s="29" t="s">
        <v>15</v>
      </c>
      <c r="K19" s="29"/>
      <c r="L19" s="30">
        <v>41022031</v>
      </c>
    </row>
    <row r="20" spans="1:22" s="3" customFormat="1" x14ac:dyDescent="0.25">
      <c r="A20" s="25">
        <v>4</v>
      </c>
      <c r="B20" s="21" t="s">
        <v>18</v>
      </c>
      <c r="C20" s="26">
        <v>4811.42</v>
      </c>
      <c r="D20" s="26">
        <v>4814.8</v>
      </c>
      <c r="E20" s="8">
        <f t="shared" si="0"/>
        <v>3.38000000000011</v>
      </c>
      <c r="F20" s="27">
        <v>4000</v>
      </c>
      <c r="G20" s="9">
        <f t="shared" si="1"/>
        <v>3.38000000000011</v>
      </c>
      <c r="H20" s="28" t="s">
        <v>25</v>
      </c>
      <c r="I20" s="10">
        <f t="shared" si="2"/>
        <v>13520.0000000004</v>
      </c>
      <c r="J20" s="29" t="s">
        <v>15</v>
      </c>
      <c r="K20" s="29"/>
      <c r="L20" s="30">
        <v>41022377</v>
      </c>
      <c r="M20" s="77"/>
      <c r="N20" s="6"/>
      <c r="O20" s="6"/>
      <c r="P20" s="6"/>
      <c r="Q20" s="6"/>
      <c r="R20" s="23"/>
      <c r="S20" s="6"/>
    </row>
    <row r="21" spans="1:22" s="3" customFormat="1" x14ac:dyDescent="0.25">
      <c r="A21" s="25">
        <v>5</v>
      </c>
      <c r="B21" s="21" t="s">
        <v>19</v>
      </c>
      <c r="C21" s="26">
        <v>3018.21</v>
      </c>
      <c r="D21" s="26">
        <v>3028.95</v>
      </c>
      <c r="E21" s="8">
        <f>D21-C21</f>
        <v>10.739999999999799</v>
      </c>
      <c r="F21" s="27">
        <v>6000</v>
      </c>
      <c r="G21" s="9">
        <f t="shared" si="1"/>
        <v>10.739999999999799</v>
      </c>
      <c r="H21" s="28" t="s">
        <v>25</v>
      </c>
      <c r="I21" s="10">
        <f t="shared" si="2"/>
        <v>64439.999999998799</v>
      </c>
      <c r="J21" s="29" t="s">
        <v>15</v>
      </c>
      <c r="K21" s="29"/>
      <c r="L21" s="30">
        <v>41022627</v>
      </c>
      <c r="M21" s="77"/>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7"/>
      <c r="N22" s="6"/>
      <c r="O22" s="6"/>
      <c r="P22" s="6"/>
      <c r="Q22" s="6"/>
      <c r="R22" s="26"/>
      <c r="S22" s="6"/>
    </row>
    <row r="23" spans="1:22" x14ac:dyDescent="0.25">
      <c r="A23" s="25">
        <v>7</v>
      </c>
      <c r="B23" s="21" t="s">
        <v>21</v>
      </c>
      <c r="C23" s="26">
        <v>753.89</v>
      </c>
      <c r="D23" s="26">
        <v>879.29</v>
      </c>
      <c r="E23" s="8">
        <f t="shared" si="0"/>
        <v>125.4</v>
      </c>
      <c r="F23" s="27">
        <v>8000</v>
      </c>
      <c r="G23" s="9">
        <f t="shared" si="1"/>
        <v>125.4</v>
      </c>
      <c r="H23" s="28" t="s">
        <v>25</v>
      </c>
      <c r="I23" s="10">
        <f t="shared" si="2"/>
        <v>1003200</v>
      </c>
      <c r="J23" s="29" t="s">
        <v>15</v>
      </c>
      <c r="K23" s="29"/>
      <c r="L23" s="30">
        <v>41022804</v>
      </c>
      <c r="R23" s="26"/>
    </row>
    <row r="24" spans="1:22" x14ac:dyDescent="0.25">
      <c r="A24" s="31">
        <v>8</v>
      </c>
      <c r="B24" s="21" t="s">
        <v>22</v>
      </c>
      <c r="C24" s="26">
        <v>2426.69</v>
      </c>
      <c r="D24" s="26">
        <v>2461.75</v>
      </c>
      <c r="E24" s="8">
        <f t="shared" si="0"/>
        <v>35.059999999999903</v>
      </c>
      <c r="F24" s="27">
        <v>2000</v>
      </c>
      <c r="G24" s="9">
        <f t="shared" si="1"/>
        <v>35.059999999999903</v>
      </c>
      <c r="H24" s="28" t="s">
        <v>25</v>
      </c>
      <c r="I24" s="10">
        <f t="shared" si="2"/>
        <v>70119.999999999796</v>
      </c>
      <c r="J24" s="29" t="s">
        <v>15</v>
      </c>
      <c r="K24" s="29"/>
      <c r="L24" s="30">
        <v>41021862</v>
      </c>
      <c r="P24" s="23"/>
      <c r="R24" s="26"/>
      <c r="V24" s="23"/>
    </row>
    <row r="25" spans="1:22" x14ac:dyDescent="0.25">
      <c r="A25" s="25">
        <v>9</v>
      </c>
      <c r="B25" s="21" t="s">
        <v>132</v>
      </c>
      <c r="C25" s="26">
        <v>6671.7</v>
      </c>
      <c r="D25" s="26">
        <v>6671.7</v>
      </c>
      <c r="E25" s="8">
        <f t="shared" si="0"/>
        <v>0</v>
      </c>
      <c r="F25" s="27">
        <v>400</v>
      </c>
      <c r="G25" s="9">
        <f t="shared" si="1"/>
        <v>0</v>
      </c>
      <c r="H25" s="28"/>
      <c r="I25" s="10">
        <f t="shared" si="2"/>
        <v>0</v>
      </c>
      <c r="J25" s="29" t="s">
        <v>15</v>
      </c>
      <c r="K25" s="29"/>
      <c r="L25" s="30" t="s">
        <v>133</v>
      </c>
      <c r="P25" s="26"/>
      <c r="R25" s="26"/>
      <c r="V25" s="26"/>
    </row>
    <row r="26" spans="1:22" x14ac:dyDescent="0.25">
      <c r="A26" s="25">
        <v>10</v>
      </c>
      <c r="B26" s="21" t="s">
        <v>299</v>
      </c>
      <c r="C26" s="26">
        <v>55.94</v>
      </c>
      <c r="D26" s="26">
        <v>106.16</v>
      </c>
      <c r="E26" s="8">
        <f t="shared" ref="E26" si="3">D26-C26</f>
        <v>50.22</v>
      </c>
      <c r="F26" s="27">
        <v>1000</v>
      </c>
      <c r="G26" s="9">
        <f t="shared" ref="G26" si="4">E26</f>
        <v>50.22</v>
      </c>
      <c r="H26" s="28"/>
      <c r="I26" s="10">
        <f>E26*F26</f>
        <v>50220</v>
      </c>
      <c r="J26" s="29" t="s">
        <v>15</v>
      </c>
      <c r="K26" s="29"/>
      <c r="L26" s="68">
        <v>966305200034</v>
      </c>
      <c r="P26" s="26"/>
      <c r="R26" s="26"/>
      <c r="V26" s="26"/>
    </row>
    <row r="27" spans="1:22" x14ac:dyDescent="0.25">
      <c r="A27" s="25">
        <v>11</v>
      </c>
      <c r="B27" s="21" t="s">
        <v>300</v>
      </c>
      <c r="C27" s="26">
        <v>85.6</v>
      </c>
      <c r="D27" s="26">
        <v>89.67</v>
      </c>
      <c r="E27" s="8">
        <f t="shared" ref="E27" si="5">D27-C27</f>
        <v>4.0700000000000101</v>
      </c>
      <c r="F27" s="27">
        <v>1000</v>
      </c>
      <c r="G27" s="9">
        <f t="shared" ref="G27" si="6">E27</f>
        <v>4.0700000000000101</v>
      </c>
      <c r="H27" s="28"/>
      <c r="I27" s="10">
        <f t="shared" ref="I27" si="7">E27*F27</f>
        <v>4070.00000000001</v>
      </c>
      <c r="J27" s="29" t="s">
        <v>15</v>
      </c>
      <c r="K27" s="29"/>
      <c r="L27" s="68">
        <v>966305200004</v>
      </c>
      <c r="P27" s="26"/>
      <c r="R27" s="26"/>
      <c r="V27" s="26"/>
    </row>
    <row r="28" spans="1:22" x14ac:dyDescent="0.25">
      <c r="A28" s="25">
        <v>12</v>
      </c>
      <c r="B28" s="21" t="s">
        <v>301</v>
      </c>
      <c r="C28" s="26">
        <v>835.76</v>
      </c>
      <c r="D28" s="26">
        <v>867.21</v>
      </c>
      <c r="E28" s="8">
        <f t="shared" ref="E28" si="8">D28-C28</f>
        <v>31.45</v>
      </c>
      <c r="F28" s="27">
        <v>2000</v>
      </c>
      <c r="G28" s="9">
        <f t="shared" ref="G28" si="9">E28</f>
        <v>31.45</v>
      </c>
      <c r="H28" s="28"/>
      <c r="I28" s="10">
        <f t="shared" ref="I28" si="10">E28*F28</f>
        <v>62900</v>
      </c>
      <c r="J28" s="29" t="s">
        <v>15</v>
      </c>
      <c r="K28" s="29"/>
      <c r="L28" s="68">
        <v>10813059000121</v>
      </c>
      <c r="P28" s="26"/>
      <c r="R28" s="26"/>
      <c r="V28" s="26"/>
    </row>
    <row r="29" spans="1:22" x14ac:dyDescent="0.25">
      <c r="A29" s="25">
        <v>13</v>
      </c>
      <c r="B29" s="21" t="s">
        <v>302</v>
      </c>
      <c r="C29" s="26">
        <v>1038.25</v>
      </c>
      <c r="D29" s="26">
        <v>1038.25</v>
      </c>
      <c r="E29" s="8">
        <f t="shared" ref="E29" si="11">D29-C29</f>
        <v>0</v>
      </c>
      <c r="F29" s="27">
        <v>4000</v>
      </c>
      <c r="G29" s="9">
        <f t="shared" ref="G29" si="12">E29</f>
        <v>0</v>
      </c>
      <c r="H29" s="28"/>
      <c r="I29" s="10">
        <f t="shared" ref="I29" si="13">E29*F29</f>
        <v>0</v>
      </c>
      <c r="J29" s="29" t="s">
        <v>15</v>
      </c>
      <c r="K29" s="29"/>
      <c r="L29" s="68">
        <v>9663045000348</v>
      </c>
      <c r="P29" s="26"/>
      <c r="R29" s="26"/>
      <c r="V29" s="26"/>
    </row>
    <row r="30" spans="1:22" x14ac:dyDescent="0.25">
      <c r="A30" s="25">
        <v>14</v>
      </c>
      <c r="B30" s="21" t="s">
        <v>303</v>
      </c>
      <c r="C30" s="26">
        <v>1111.9000000000001</v>
      </c>
      <c r="D30" s="26">
        <v>1194.73</v>
      </c>
      <c r="E30" s="8">
        <f t="shared" ref="E30" si="14">D30-C30</f>
        <v>82.829999999999899</v>
      </c>
      <c r="F30" s="27">
        <v>4000</v>
      </c>
      <c r="G30" s="9">
        <f t="shared" ref="G30" si="15">E30</f>
        <v>82.829999999999899</v>
      </c>
      <c r="H30" s="28"/>
      <c r="I30" s="10">
        <f t="shared" ref="I30" si="16">E30*F30</f>
        <v>331320</v>
      </c>
      <c r="J30" s="29" t="s">
        <v>15</v>
      </c>
      <c r="K30" s="29"/>
      <c r="L30" s="68">
        <v>9663045000220</v>
      </c>
      <c r="P30" s="26"/>
      <c r="R30" s="26"/>
      <c r="V30" s="26"/>
    </row>
    <row r="31" spans="1:22" x14ac:dyDescent="0.25">
      <c r="A31" s="25">
        <v>15</v>
      </c>
      <c r="B31" s="21" t="s">
        <v>304</v>
      </c>
      <c r="C31" s="26">
        <v>0.22</v>
      </c>
      <c r="D31" s="26">
        <v>0.22</v>
      </c>
      <c r="E31" s="8">
        <f t="shared" ref="E31:E36" si="17">D31-C31</f>
        <v>0</v>
      </c>
      <c r="F31" s="27">
        <v>2000</v>
      </c>
      <c r="G31" s="9">
        <f t="shared" ref="G31:G36" si="18">E31</f>
        <v>0</v>
      </c>
      <c r="H31" s="28"/>
      <c r="I31" s="10">
        <f t="shared" ref="I31:I36" si="19">E31*F31</f>
        <v>0</v>
      </c>
      <c r="J31" s="29" t="s">
        <v>15</v>
      </c>
      <c r="K31" s="29"/>
      <c r="L31" s="68">
        <v>10813059000008</v>
      </c>
      <c r="P31" s="26"/>
      <c r="R31" s="26"/>
      <c r="V31" s="26"/>
    </row>
    <row r="32" spans="1:22" x14ac:dyDescent="0.25">
      <c r="A32" s="25">
        <v>16</v>
      </c>
      <c r="B32" s="21" t="s">
        <v>305</v>
      </c>
      <c r="C32" s="26">
        <v>0.23</v>
      </c>
      <c r="D32" s="26">
        <v>0.23</v>
      </c>
      <c r="E32" s="8">
        <f t="shared" si="17"/>
        <v>0</v>
      </c>
      <c r="F32" s="27">
        <v>1000</v>
      </c>
      <c r="G32" s="9">
        <f t="shared" si="18"/>
        <v>0</v>
      </c>
      <c r="H32" s="28"/>
      <c r="I32" s="10">
        <f t="shared" si="19"/>
        <v>0</v>
      </c>
      <c r="J32" s="29" t="s">
        <v>15</v>
      </c>
      <c r="K32" s="29"/>
      <c r="L32" s="68">
        <v>10813059000012</v>
      </c>
      <c r="P32" s="26"/>
      <c r="R32" s="26"/>
      <c r="V32" s="26"/>
    </row>
    <row r="33" spans="1:22" x14ac:dyDescent="0.25">
      <c r="A33" s="25">
        <v>17</v>
      </c>
      <c r="B33" s="21" t="s">
        <v>306</v>
      </c>
      <c r="C33" s="26">
        <v>144.96</v>
      </c>
      <c r="D33" s="26">
        <v>144.96</v>
      </c>
      <c r="E33" s="8">
        <f t="shared" si="17"/>
        <v>0</v>
      </c>
      <c r="F33" s="27">
        <v>3000</v>
      </c>
      <c r="G33" s="9">
        <f t="shared" si="18"/>
        <v>0</v>
      </c>
      <c r="H33" s="28"/>
      <c r="I33" s="10">
        <f t="shared" si="19"/>
        <v>0</v>
      </c>
      <c r="J33" s="29" t="s">
        <v>15</v>
      </c>
      <c r="K33" s="29"/>
      <c r="L33" s="30">
        <v>52031233</v>
      </c>
      <c r="P33" s="26"/>
      <c r="R33" s="26"/>
      <c r="V33" s="26"/>
    </row>
    <row r="34" spans="1:22" x14ac:dyDescent="0.25">
      <c r="A34" s="25">
        <v>18</v>
      </c>
      <c r="B34" s="21" t="s">
        <v>307</v>
      </c>
      <c r="C34" s="26">
        <v>629.83000000000004</v>
      </c>
      <c r="D34" s="26">
        <v>647.75</v>
      </c>
      <c r="E34" s="8">
        <f t="shared" si="17"/>
        <v>17.920000000000002</v>
      </c>
      <c r="F34" s="27">
        <v>3000</v>
      </c>
      <c r="G34" s="9">
        <f t="shared" si="18"/>
        <v>17.920000000000002</v>
      </c>
      <c r="H34" s="28"/>
      <c r="I34" s="10">
        <f t="shared" si="19"/>
        <v>53760</v>
      </c>
      <c r="J34" s="29" t="s">
        <v>15</v>
      </c>
      <c r="K34" s="29"/>
      <c r="L34" s="30">
        <v>547150004</v>
      </c>
      <c r="P34" s="26"/>
      <c r="R34" s="26"/>
      <c r="V34" s="26"/>
    </row>
    <row r="35" spans="1:22" x14ac:dyDescent="0.25">
      <c r="A35" s="25">
        <v>19</v>
      </c>
      <c r="B35" s="21" t="s">
        <v>488</v>
      </c>
      <c r="C35" s="26">
        <v>195.21299999999999</v>
      </c>
      <c r="D35" s="26">
        <v>238.84</v>
      </c>
      <c r="E35" s="8">
        <f t="shared" si="17"/>
        <v>43.627000000000002</v>
      </c>
      <c r="F35" s="27">
        <v>4000</v>
      </c>
      <c r="G35" s="9">
        <f t="shared" si="18"/>
        <v>43.627000000000002</v>
      </c>
      <c r="H35" s="28"/>
      <c r="I35" s="10">
        <f t="shared" si="19"/>
        <v>174508</v>
      </c>
      <c r="J35" s="29" t="s">
        <v>15</v>
      </c>
      <c r="K35" s="29"/>
      <c r="L35" s="68">
        <v>9212038000304</v>
      </c>
      <c r="P35" s="26"/>
      <c r="R35" s="26"/>
      <c r="V35" s="26"/>
    </row>
    <row r="36" spans="1:22" x14ac:dyDescent="0.25">
      <c r="A36" s="25">
        <v>20</v>
      </c>
      <c r="B36" s="21" t="s">
        <v>489</v>
      </c>
      <c r="C36" s="26">
        <v>75.637</v>
      </c>
      <c r="D36" s="26">
        <v>75.918000000000006</v>
      </c>
      <c r="E36" s="8">
        <f t="shared" si="17"/>
        <v>0.28100000000000602</v>
      </c>
      <c r="F36" s="27">
        <v>4000</v>
      </c>
      <c r="G36" s="9">
        <f t="shared" si="18"/>
        <v>0.28100000000000602</v>
      </c>
      <c r="H36" s="28"/>
      <c r="I36" s="10">
        <f t="shared" si="19"/>
        <v>1124.00000000002</v>
      </c>
      <c r="J36" s="29" t="s">
        <v>15</v>
      </c>
      <c r="K36" s="29"/>
      <c r="L36" s="68">
        <v>9212038000218</v>
      </c>
      <c r="P36" s="26"/>
      <c r="R36" s="26"/>
      <c r="V36" s="26"/>
    </row>
    <row r="37" spans="1:22" ht="30" x14ac:dyDescent="0.25">
      <c r="A37" s="25"/>
      <c r="B37" s="21" t="s">
        <v>142</v>
      </c>
      <c r="C37" s="26"/>
      <c r="D37" s="26"/>
      <c r="E37" s="8">
        <f t="shared" si="0"/>
        <v>0</v>
      </c>
      <c r="F37" s="27"/>
      <c r="G37" s="9">
        <f t="shared" si="1"/>
        <v>0</v>
      </c>
      <c r="H37" s="28"/>
      <c r="I37" s="10">
        <v>31879</v>
      </c>
      <c r="J37" s="29"/>
      <c r="K37" s="29"/>
      <c r="L37" s="30"/>
      <c r="P37" s="26"/>
      <c r="R37" s="26"/>
      <c r="V37" s="26"/>
    </row>
    <row r="38" spans="1:22" x14ac:dyDescent="0.25">
      <c r="A38" s="25">
        <v>1</v>
      </c>
      <c r="B38" s="21" t="s">
        <v>490</v>
      </c>
      <c r="C38" s="26">
        <v>1366966</v>
      </c>
      <c r="D38" s="26">
        <v>1366966</v>
      </c>
      <c r="E38" s="8">
        <f t="shared" ref="E38:E40" si="20">D38-C38</f>
        <v>0</v>
      </c>
      <c r="F38" s="27">
        <v>1</v>
      </c>
      <c r="G38" s="9">
        <f t="shared" ref="G38" si="21">E38</f>
        <v>0</v>
      </c>
      <c r="H38" s="28"/>
      <c r="I38" s="10">
        <f t="shared" si="2"/>
        <v>0</v>
      </c>
      <c r="J38" s="29" t="s">
        <v>15</v>
      </c>
      <c r="K38" s="29"/>
      <c r="L38" s="30">
        <v>1243220</v>
      </c>
      <c r="P38" s="26"/>
      <c r="R38" s="26"/>
      <c r="V38" s="26"/>
    </row>
    <row r="39" spans="1:22" x14ac:dyDescent="0.25">
      <c r="A39" s="25">
        <v>2</v>
      </c>
      <c r="B39" s="21" t="s">
        <v>549</v>
      </c>
      <c r="C39" s="26">
        <v>9234992</v>
      </c>
      <c r="D39" s="26">
        <v>9234992</v>
      </c>
      <c r="E39" s="8">
        <f t="shared" ref="E39" si="22">D39-C39</f>
        <v>0</v>
      </c>
      <c r="F39" s="27">
        <v>1</v>
      </c>
      <c r="G39" s="9">
        <f t="shared" ref="G39" si="23">E39</f>
        <v>0</v>
      </c>
      <c r="H39" s="28"/>
      <c r="I39" s="10">
        <f t="shared" ref="I39" si="24">E39*F39</f>
        <v>0</v>
      </c>
      <c r="J39" s="29" t="s">
        <v>15</v>
      </c>
      <c r="K39" s="29"/>
      <c r="L39" s="30">
        <v>6971832</v>
      </c>
      <c r="P39" s="26"/>
      <c r="R39" s="26"/>
      <c r="V39" s="26"/>
    </row>
    <row r="40" spans="1:22" x14ac:dyDescent="0.25">
      <c r="A40" s="25">
        <v>3</v>
      </c>
      <c r="B40" s="21" t="s">
        <v>23</v>
      </c>
      <c r="C40" s="26">
        <v>6559485</v>
      </c>
      <c r="D40" s="26">
        <v>6725344</v>
      </c>
      <c r="E40" s="8">
        <f t="shared" si="20"/>
        <v>165859</v>
      </c>
      <c r="F40" s="27">
        <v>1</v>
      </c>
      <c r="G40" s="9">
        <f t="shared" si="1"/>
        <v>165859</v>
      </c>
      <c r="H40" s="28" t="s">
        <v>25</v>
      </c>
      <c r="I40" s="10">
        <f t="shared" si="2"/>
        <v>165859</v>
      </c>
      <c r="J40" s="29" t="s">
        <v>15</v>
      </c>
      <c r="K40" s="29"/>
      <c r="L40" s="30" t="s">
        <v>134</v>
      </c>
      <c r="P40" s="26"/>
      <c r="R40" s="26"/>
      <c r="V40" s="26"/>
    </row>
    <row r="41" spans="1:22" x14ac:dyDescent="0.25">
      <c r="A41" s="25">
        <v>4</v>
      </c>
      <c r="B41" s="21" t="s">
        <v>24</v>
      </c>
      <c r="C41" s="26">
        <v>5759385</v>
      </c>
      <c r="D41" s="26">
        <v>5760381</v>
      </c>
      <c r="E41" s="8">
        <f t="shared" si="0"/>
        <v>996</v>
      </c>
      <c r="F41" s="27">
        <v>1</v>
      </c>
      <c r="G41" s="9">
        <f t="shared" si="1"/>
        <v>996</v>
      </c>
      <c r="H41" s="28" t="s">
        <v>25</v>
      </c>
      <c r="I41" s="10">
        <f t="shared" si="2"/>
        <v>996</v>
      </c>
      <c r="J41" s="29" t="s">
        <v>15</v>
      </c>
      <c r="K41" s="29"/>
      <c r="L41" s="30" t="s">
        <v>135</v>
      </c>
      <c r="P41" s="26"/>
      <c r="R41" s="26"/>
      <c r="V41" s="26"/>
    </row>
    <row r="42" spans="1:22" x14ac:dyDescent="0.25">
      <c r="A42" s="25"/>
      <c r="B42" s="32" t="s">
        <v>140</v>
      </c>
      <c r="C42" s="26"/>
      <c r="D42" s="33"/>
      <c r="E42" s="33"/>
      <c r="F42" s="34"/>
      <c r="G42" s="27"/>
      <c r="H42" s="28"/>
      <c r="I42" s="35">
        <f>SUM(I17:I41)</f>
        <v>2947028</v>
      </c>
      <c r="J42" s="36"/>
      <c r="K42" s="36"/>
      <c r="L42" s="30"/>
      <c r="P42" s="26"/>
      <c r="R42" s="26"/>
      <c r="V42" s="26"/>
    </row>
    <row r="43" spans="1:22" x14ac:dyDescent="0.25">
      <c r="A43" s="25"/>
      <c r="B43" s="32"/>
      <c r="C43" s="33"/>
      <c r="D43" s="33"/>
      <c r="E43" s="33"/>
      <c r="F43" s="34"/>
      <c r="G43" s="27"/>
      <c r="H43" s="28"/>
      <c r="I43" s="35"/>
      <c r="J43" s="36"/>
      <c r="K43" s="36"/>
      <c r="L43" s="30"/>
      <c r="P43" s="26"/>
      <c r="R43" s="26"/>
      <c r="V43" s="26"/>
    </row>
    <row r="44" spans="1:22" x14ac:dyDescent="0.2">
      <c r="A44" s="89" t="s">
        <v>141</v>
      </c>
      <c r="B44" s="90"/>
      <c r="C44" s="90"/>
      <c r="D44" s="90"/>
      <c r="E44" s="90"/>
      <c r="F44" s="91"/>
      <c r="G44" s="27"/>
      <c r="H44" s="27"/>
      <c r="I44" s="37">
        <v>99366</v>
      </c>
      <c r="J44" s="38"/>
      <c r="K44" s="38"/>
      <c r="L44" s="11"/>
      <c r="P44" s="26"/>
      <c r="R44" s="26"/>
      <c r="V44" s="26"/>
    </row>
    <row r="45" spans="1:22" ht="33.75" customHeight="1" x14ac:dyDescent="0.2">
      <c r="A45" s="93" t="s">
        <v>8</v>
      </c>
      <c r="B45" s="94"/>
      <c r="C45" s="94"/>
      <c r="D45" s="94"/>
      <c r="E45" s="94"/>
      <c r="F45" s="94"/>
      <c r="G45" s="94"/>
      <c r="H45" s="94"/>
      <c r="I45" s="94"/>
      <c r="J45" s="94"/>
      <c r="K45" s="94"/>
      <c r="L45" s="95"/>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77">
        <v>359716</v>
      </c>
      <c r="D47" s="77">
        <v>360790</v>
      </c>
      <c r="E47" s="8">
        <f>D47-C47</f>
        <v>1074</v>
      </c>
      <c r="F47" s="40">
        <v>1</v>
      </c>
      <c r="G47" s="9">
        <f>E47</f>
        <v>1074</v>
      </c>
      <c r="H47" s="40">
        <v>26</v>
      </c>
      <c r="I47" s="10">
        <f t="shared" ref="I47:I110" si="25">E47*F47+H47</f>
        <v>1100</v>
      </c>
      <c r="J47" s="29" t="s">
        <v>146</v>
      </c>
      <c r="K47" s="43"/>
      <c r="L47" s="41">
        <v>2808856</v>
      </c>
      <c r="M47" s="5"/>
      <c r="P47" s="26"/>
      <c r="V47" s="26"/>
    </row>
    <row r="48" spans="1:22" ht="25.5" customHeight="1" x14ac:dyDescent="0.2">
      <c r="A48" s="8"/>
      <c r="B48" s="42" t="s">
        <v>26</v>
      </c>
      <c r="C48" s="40">
        <v>214947</v>
      </c>
      <c r="D48" s="40">
        <v>215067</v>
      </c>
      <c r="E48" s="8">
        <f>D48-C48</f>
        <v>120</v>
      </c>
      <c r="F48" s="40">
        <v>1</v>
      </c>
      <c r="G48" s="9">
        <f>E48</f>
        <v>120</v>
      </c>
      <c r="H48" s="40">
        <v>3</v>
      </c>
      <c r="I48" s="10">
        <f>E48*F48+H48</f>
        <v>123</v>
      </c>
      <c r="J48" s="29" t="s">
        <v>146</v>
      </c>
      <c r="K48" s="43"/>
      <c r="L48" s="44" t="s">
        <v>27</v>
      </c>
      <c r="M48" s="5"/>
      <c r="O48" s="6" t="s">
        <v>429</v>
      </c>
      <c r="P48" s="26"/>
      <c r="V48" s="26"/>
    </row>
    <row r="49" spans="1:22" ht="31.5" x14ac:dyDescent="0.2">
      <c r="A49" s="45"/>
      <c r="B49" s="42" t="s">
        <v>138</v>
      </c>
      <c r="C49" s="12">
        <v>32509</v>
      </c>
      <c r="D49" s="12">
        <v>32559</v>
      </c>
      <c r="E49" s="8">
        <f t="shared" ref="E49:E123" si="26">D49-C49</f>
        <v>50</v>
      </c>
      <c r="F49" s="13">
        <v>1</v>
      </c>
      <c r="G49" s="9">
        <f>E49</f>
        <v>50</v>
      </c>
      <c r="H49" s="12">
        <v>1</v>
      </c>
      <c r="I49" s="10">
        <f t="shared" si="25"/>
        <v>51</v>
      </c>
      <c r="J49" s="29" t="s">
        <v>146</v>
      </c>
      <c r="K49" s="29"/>
      <c r="L49" s="46" t="s">
        <v>28</v>
      </c>
      <c r="M49" s="5"/>
      <c r="P49" s="26"/>
      <c r="V49" s="26"/>
    </row>
    <row r="50" spans="1:22" ht="31.5" x14ac:dyDescent="0.2">
      <c r="A50" s="45" t="s">
        <v>486</v>
      </c>
      <c r="B50" s="42" t="s">
        <v>29</v>
      </c>
      <c r="C50" s="12">
        <v>217</v>
      </c>
      <c r="D50" s="12">
        <v>217</v>
      </c>
      <c r="E50" s="8">
        <f t="shared" si="26"/>
        <v>0</v>
      </c>
      <c r="F50" s="13">
        <v>1</v>
      </c>
      <c r="G50" s="9">
        <f>E50</f>
        <v>0</v>
      </c>
      <c r="H50" s="12">
        <v>10</v>
      </c>
      <c r="I50" s="10">
        <f t="shared" si="25"/>
        <v>10</v>
      </c>
      <c r="J50" s="29" t="s">
        <v>146</v>
      </c>
      <c r="K50" s="29"/>
      <c r="L50" s="46" t="s">
        <v>197</v>
      </c>
      <c r="M50" s="5"/>
    </row>
    <row r="51" spans="1:22" ht="31.5" x14ac:dyDescent="0.2">
      <c r="A51" s="45">
        <v>-3432</v>
      </c>
      <c r="B51" s="42" t="s">
        <v>29</v>
      </c>
      <c r="C51" s="12">
        <v>323165</v>
      </c>
      <c r="D51" s="12">
        <v>325465</v>
      </c>
      <c r="E51" s="8">
        <f t="shared" si="26"/>
        <v>2300</v>
      </c>
      <c r="F51" s="13">
        <v>1</v>
      </c>
      <c r="G51" s="9">
        <f>E51</f>
        <v>2300</v>
      </c>
      <c r="H51" s="12">
        <v>0</v>
      </c>
      <c r="I51" s="10">
        <f t="shared" si="25"/>
        <v>2300</v>
      </c>
      <c r="J51" s="29" t="s">
        <v>146</v>
      </c>
      <c r="K51" s="29"/>
      <c r="L51" s="46" t="s">
        <v>30</v>
      </c>
      <c r="M51" s="5"/>
    </row>
    <row r="52" spans="1:22" ht="31.5" x14ac:dyDescent="0.2">
      <c r="A52" s="8">
        <v>441012</v>
      </c>
      <c r="B52" s="42" t="s">
        <v>31</v>
      </c>
      <c r="C52" s="12">
        <v>1140</v>
      </c>
      <c r="D52" s="12">
        <v>1170</v>
      </c>
      <c r="E52" s="8">
        <f t="shared" si="26"/>
        <v>30</v>
      </c>
      <c r="F52" s="13">
        <v>40</v>
      </c>
      <c r="G52" s="9">
        <f>E52*F52</f>
        <v>1200</v>
      </c>
      <c r="H52" s="12">
        <v>16</v>
      </c>
      <c r="I52" s="10">
        <f t="shared" si="25"/>
        <v>1216</v>
      </c>
      <c r="J52" s="29" t="s">
        <v>146</v>
      </c>
      <c r="K52" s="29"/>
      <c r="L52" s="46" t="s">
        <v>513</v>
      </c>
      <c r="M52" s="5"/>
    </row>
    <row r="53" spans="1:22" ht="31.5" x14ac:dyDescent="0.2">
      <c r="A53" s="8">
        <v>40630</v>
      </c>
      <c r="B53" s="42" t="s">
        <v>32</v>
      </c>
      <c r="C53" s="12">
        <v>44168</v>
      </c>
      <c r="D53" s="12">
        <v>44544</v>
      </c>
      <c r="E53" s="8">
        <f t="shared" si="26"/>
        <v>376</v>
      </c>
      <c r="F53" s="13">
        <v>1</v>
      </c>
      <c r="G53" s="9">
        <f t="shared" ref="G53:G124" si="27">E53*F53</f>
        <v>376</v>
      </c>
      <c r="H53" s="12">
        <v>8</v>
      </c>
      <c r="I53" s="10">
        <f t="shared" si="25"/>
        <v>384</v>
      </c>
      <c r="J53" s="29" t="s">
        <v>146</v>
      </c>
      <c r="K53" s="29"/>
      <c r="L53" s="46" t="s">
        <v>337</v>
      </c>
      <c r="M53" s="5"/>
    </row>
    <row r="54" spans="1:22" ht="31.5" x14ac:dyDescent="0.2">
      <c r="A54" s="45"/>
      <c r="B54" s="42" t="s">
        <v>276</v>
      </c>
      <c r="C54" s="12">
        <v>70438</v>
      </c>
      <c r="D54" s="12">
        <v>72428</v>
      </c>
      <c r="E54" s="8">
        <f t="shared" si="26"/>
        <v>1990</v>
      </c>
      <c r="F54" s="13">
        <v>1</v>
      </c>
      <c r="G54" s="9">
        <f t="shared" si="27"/>
        <v>1990</v>
      </c>
      <c r="H54" s="12">
        <v>8</v>
      </c>
      <c r="I54" s="10">
        <f t="shared" si="25"/>
        <v>1998</v>
      </c>
      <c r="J54" s="29" t="s">
        <v>146</v>
      </c>
      <c r="K54" s="29"/>
      <c r="L54" s="46" t="s">
        <v>338</v>
      </c>
      <c r="M54" s="5"/>
    </row>
    <row r="55" spans="1:22" ht="31.5" x14ac:dyDescent="0.2">
      <c r="A55" s="45"/>
      <c r="B55" s="42" t="s">
        <v>32</v>
      </c>
      <c r="C55" s="12">
        <v>3825</v>
      </c>
      <c r="D55" s="12">
        <v>3877</v>
      </c>
      <c r="E55" s="8">
        <f t="shared" si="26"/>
        <v>52</v>
      </c>
      <c r="F55" s="13">
        <v>30</v>
      </c>
      <c r="G55" s="9">
        <f t="shared" si="27"/>
        <v>1560</v>
      </c>
      <c r="H55" s="12">
        <v>18</v>
      </c>
      <c r="I55" s="10">
        <f t="shared" si="25"/>
        <v>1578</v>
      </c>
      <c r="J55" s="29" t="s">
        <v>146</v>
      </c>
      <c r="K55" s="29"/>
      <c r="L55" s="46" t="s">
        <v>33</v>
      </c>
      <c r="M55" s="5"/>
      <c r="N55" s="5">
        <v>3960</v>
      </c>
    </row>
    <row r="56" spans="1:22" ht="31.5" x14ac:dyDescent="0.2">
      <c r="A56" s="8">
        <v>42410</v>
      </c>
      <c r="B56" s="42" t="s">
        <v>34</v>
      </c>
      <c r="C56" s="12">
        <v>48100</v>
      </c>
      <c r="D56" s="12">
        <v>48557</v>
      </c>
      <c r="E56" s="8">
        <f t="shared" si="26"/>
        <v>457</v>
      </c>
      <c r="F56" s="13">
        <v>1</v>
      </c>
      <c r="G56" s="9">
        <f t="shared" si="27"/>
        <v>457</v>
      </c>
      <c r="H56" s="12"/>
      <c r="I56" s="10">
        <f t="shared" si="25"/>
        <v>457</v>
      </c>
      <c r="J56" s="29" t="s">
        <v>146</v>
      </c>
      <c r="K56" s="29"/>
      <c r="L56" s="46" t="s">
        <v>35</v>
      </c>
      <c r="M56" s="5"/>
    </row>
    <row r="57" spans="1:22" ht="31.5" x14ac:dyDescent="0.2">
      <c r="A57" s="8"/>
      <c r="B57" s="42" t="s">
        <v>34</v>
      </c>
      <c r="C57" s="12">
        <v>344958</v>
      </c>
      <c r="D57" s="12">
        <v>350426</v>
      </c>
      <c r="E57" s="8">
        <f t="shared" si="26"/>
        <v>5468</v>
      </c>
      <c r="F57" s="13">
        <v>1</v>
      </c>
      <c r="G57" s="9">
        <f t="shared" si="27"/>
        <v>5468</v>
      </c>
      <c r="H57" s="12">
        <v>0</v>
      </c>
      <c r="I57" s="10">
        <f t="shared" si="25"/>
        <v>5468</v>
      </c>
      <c r="J57" s="29" t="s">
        <v>146</v>
      </c>
      <c r="K57" s="29"/>
      <c r="L57" s="46" t="s">
        <v>36</v>
      </c>
      <c r="M57" s="5"/>
    </row>
    <row r="58" spans="1:22" ht="31.5" x14ac:dyDescent="0.2">
      <c r="A58" s="45"/>
      <c r="B58" s="42" t="s">
        <v>34</v>
      </c>
      <c r="C58" s="12">
        <v>10672</v>
      </c>
      <c r="D58" s="12">
        <v>11210</v>
      </c>
      <c r="E58" s="8">
        <f t="shared" si="26"/>
        <v>538</v>
      </c>
      <c r="F58" s="13">
        <v>1</v>
      </c>
      <c r="G58" s="9">
        <f t="shared" si="27"/>
        <v>538</v>
      </c>
      <c r="H58" s="12">
        <v>27</v>
      </c>
      <c r="I58" s="10">
        <f t="shared" si="25"/>
        <v>565</v>
      </c>
      <c r="J58" s="29" t="s">
        <v>146</v>
      </c>
      <c r="K58" s="29"/>
      <c r="L58" s="46" t="s">
        <v>37</v>
      </c>
      <c r="M58" s="5"/>
      <c r="N58" s="5">
        <v>6491</v>
      </c>
    </row>
    <row r="59" spans="1:22" ht="31.5" x14ac:dyDescent="0.2">
      <c r="A59" s="8">
        <v>41407</v>
      </c>
      <c r="B59" s="42" t="s">
        <v>253</v>
      </c>
      <c r="C59" s="12">
        <v>133283</v>
      </c>
      <c r="D59" s="12">
        <v>133283</v>
      </c>
      <c r="E59" s="8">
        <f t="shared" si="26"/>
        <v>0</v>
      </c>
      <c r="F59" s="13">
        <v>1</v>
      </c>
      <c r="G59" s="9">
        <f t="shared" si="27"/>
        <v>0</v>
      </c>
      <c r="H59" s="12">
        <v>0</v>
      </c>
      <c r="I59" s="10">
        <f t="shared" si="25"/>
        <v>0</v>
      </c>
      <c r="J59" s="29" t="s">
        <v>146</v>
      </c>
      <c r="K59" s="29"/>
      <c r="L59" s="46" t="s">
        <v>202</v>
      </c>
      <c r="M59" s="5"/>
    </row>
    <row r="60" spans="1:22" ht="47.25" x14ac:dyDescent="0.2">
      <c r="A60" s="45">
        <v>41411</v>
      </c>
      <c r="B60" s="42" t="s">
        <v>39</v>
      </c>
      <c r="C60" s="12">
        <v>0</v>
      </c>
      <c r="D60" s="12">
        <v>0</v>
      </c>
      <c r="E60" s="8">
        <f t="shared" si="26"/>
        <v>0</v>
      </c>
      <c r="F60" s="13">
        <v>120</v>
      </c>
      <c r="G60" s="9">
        <f t="shared" si="27"/>
        <v>0</v>
      </c>
      <c r="H60" s="12">
        <v>0</v>
      </c>
      <c r="I60" s="10">
        <f t="shared" si="25"/>
        <v>0</v>
      </c>
      <c r="J60" s="29" t="s">
        <v>147</v>
      </c>
      <c r="K60" s="29"/>
      <c r="L60" s="46" t="s">
        <v>458</v>
      </c>
      <c r="M60" s="5"/>
      <c r="N60" s="5" t="s">
        <v>460</v>
      </c>
      <c r="O60" s="5"/>
    </row>
    <row r="61" spans="1:22" ht="47.25" x14ac:dyDescent="0.2">
      <c r="A61" s="45"/>
      <c r="B61" s="42" t="s">
        <v>336</v>
      </c>
      <c r="C61" s="12">
        <v>32786</v>
      </c>
      <c r="D61" s="12">
        <v>33403</v>
      </c>
      <c r="E61" s="8">
        <f t="shared" ref="E61:E62" si="28">D61-C61</f>
        <v>617</v>
      </c>
      <c r="F61" s="13">
        <v>120</v>
      </c>
      <c r="G61" s="9">
        <f t="shared" ref="G61:G62" si="29">E61*F61</f>
        <v>74040</v>
      </c>
      <c r="H61" s="12">
        <v>4534</v>
      </c>
      <c r="I61" s="10">
        <f t="shared" ref="I61:I62" si="30">E61*F61+H61</f>
        <v>78574</v>
      </c>
      <c r="J61" s="29" t="s">
        <v>147</v>
      </c>
      <c r="K61" s="29"/>
      <c r="L61" s="46" t="s">
        <v>335</v>
      </c>
      <c r="M61" s="5"/>
      <c r="O61" s="5">
        <v>4534</v>
      </c>
    </row>
    <row r="62" spans="1:22" ht="47.25" x14ac:dyDescent="0.2">
      <c r="A62" s="45"/>
      <c r="B62" s="42" t="s">
        <v>336</v>
      </c>
      <c r="C62" s="12">
        <v>17814</v>
      </c>
      <c r="D62" s="12">
        <v>17814</v>
      </c>
      <c r="E62" s="8">
        <f t="shared" si="28"/>
        <v>0</v>
      </c>
      <c r="F62" s="13">
        <v>20</v>
      </c>
      <c r="G62" s="9">
        <f t="shared" si="29"/>
        <v>0</v>
      </c>
      <c r="H62" s="12">
        <v>0</v>
      </c>
      <c r="I62" s="10">
        <f t="shared" si="30"/>
        <v>0</v>
      </c>
      <c r="J62" s="29" t="s">
        <v>147</v>
      </c>
      <c r="K62" s="29"/>
      <c r="L62" s="46" t="s">
        <v>459</v>
      </c>
      <c r="M62" s="5"/>
      <c r="O62" s="5"/>
    </row>
    <row r="63" spans="1:22" ht="47.25" x14ac:dyDescent="0.2">
      <c r="A63" s="45"/>
      <c r="B63" s="42" t="s">
        <v>336</v>
      </c>
      <c r="C63" s="12">
        <v>987</v>
      </c>
      <c r="D63" s="12">
        <v>1140</v>
      </c>
      <c r="E63" s="8">
        <f t="shared" ref="E63" si="31">D63-C63</f>
        <v>153</v>
      </c>
      <c r="F63" s="13">
        <v>1</v>
      </c>
      <c r="G63" s="9">
        <f t="shared" ref="G63" si="32">E63*F63</f>
        <v>153</v>
      </c>
      <c r="H63" s="12">
        <v>15</v>
      </c>
      <c r="I63" s="10">
        <f t="shared" ref="I63" si="33">E63*F63+H63</f>
        <v>168</v>
      </c>
      <c r="J63" s="29" t="s">
        <v>147</v>
      </c>
      <c r="K63" s="29"/>
      <c r="L63" s="46" t="s">
        <v>551</v>
      </c>
      <c r="M63" s="5"/>
      <c r="O63" s="5"/>
    </row>
    <row r="64" spans="1:22" ht="31.5" x14ac:dyDescent="0.2">
      <c r="A64" s="8">
        <v>41513</v>
      </c>
      <c r="B64" s="42" t="s">
        <v>42</v>
      </c>
      <c r="C64" s="12">
        <v>631682</v>
      </c>
      <c r="D64" s="12">
        <v>649541</v>
      </c>
      <c r="E64" s="8">
        <f t="shared" si="26"/>
        <v>17859</v>
      </c>
      <c r="F64" s="13">
        <v>1</v>
      </c>
      <c r="G64" s="9">
        <f t="shared" si="27"/>
        <v>17859</v>
      </c>
      <c r="H64" s="12">
        <v>10</v>
      </c>
      <c r="I64" s="10">
        <f t="shared" si="25"/>
        <v>17869</v>
      </c>
      <c r="J64" s="29" t="s">
        <v>146</v>
      </c>
      <c r="K64" s="29"/>
      <c r="L64" s="46" t="s">
        <v>201</v>
      </c>
      <c r="M64" s="5"/>
    </row>
    <row r="65" spans="1:15" ht="31.5" x14ac:dyDescent="0.2">
      <c r="A65" s="8"/>
      <c r="B65" s="42" t="s">
        <v>479</v>
      </c>
      <c r="C65" s="12">
        <v>63485</v>
      </c>
      <c r="D65" s="12">
        <v>63835</v>
      </c>
      <c r="E65" s="8">
        <f t="shared" ref="E65" si="34">D65-C65</f>
        <v>350</v>
      </c>
      <c r="F65" s="13">
        <v>1</v>
      </c>
      <c r="G65" s="9">
        <f t="shared" ref="G65" si="35">E65*F65</f>
        <v>350</v>
      </c>
      <c r="H65" s="12">
        <v>8</v>
      </c>
      <c r="I65" s="10">
        <f t="shared" ref="I65" si="36">E65*F65+H65</f>
        <v>358</v>
      </c>
      <c r="J65" s="29" t="s">
        <v>146</v>
      </c>
      <c r="K65" s="29"/>
      <c r="L65" s="46" t="s">
        <v>480</v>
      </c>
      <c r="M65" s="5"/>
    </row>
    <row r="66" spans="1:15" ht="47.25" x14ac:dyDescent="0.2">
      <c r="A66" s="8">
        <v>41414</v>
      </c>
      <c r="B66" s="42" t="s">
        <v>205</v>
      </c>
      <c r="C66" s="12">
        <v>11655</v>
      </c>
      <c r="D66" s="12">
        <v>11944</v>
      </c>
      <c r="E66" s="8">
        <f t="shared" si="26"/>
        <v>289</v>
      </c>
      <c r="F66" s="13">
        <v>1</v>
      </c>
      <c r="G66" s="9">
        <f t="shared" si="27"/>
        <v>289</v>
      </c>
      <c r="H66" s="12">
        <v>6</v>
      </c>
      <c r="I66" s="10">
        <f t="shared" si="25"/>
        <v>295</v>
      </c>
      <c r="J66" s="29" t="s">
        <v>146</v>
      </c>
      <c r="K66" s="29"/>
      <c r="L66" s="46" t="s">
        <v>209</v>
      </c>
      <c r="M66" s="5"/>
    </row>
    <row r="67" spans="1:15" ht="47.25" x14ac:dyDescent="0.2">
      <c r="A67" s="45">
        <v>42404</v>
      </c>
      <c r="B67" s="42" t="s">
        <v>208</v>
      </c>
      <c r="C67" s="12">
        <v>12846</v>
      </c>
      <c r="D67" s="12">
        <v>13058</v>
      </c>
      <c r="E67" s="8">
        <f t="shared" si="26"/>
        <v>212</v>
      </c>
      <c r="F67" s="13">
        <v>40</v>
      </c>
      <c r="G67" s="9">
        <f t="shared" si="27"/>
        <v>8480</v>
      </c>
      <c r="H67" s="12">
        <v>10</v>
      </c>
      <c r="I67" s="10">
        <f t="shared" si="25"/>
        <v>8490</v>
      </c>
      <c r="J67" s="29" t="s">
        <v>146</v>
      </c>
      <c r="K67" s="29"/>
      <c r="L67" s="46" t="s">
        <v>204</v>
      </c>
      <c r="M67" s="5"/>
    </row>
    <row r="68" spans="1:15" ht="31.5" x14ac:dyDescent="0.2">
      <c r="A68" s="8">
        <v>42405</v>
      </c>
      <c r="B68" s="42" t="s">
        <v>44</v>
      </c>
      <c r="C68" s="12">
        <v>0</v>
      </c>
      <c r="D68" s="12">
        <v>1194</v>
      </c>
      <c r="E68" s="8">
        <f t="shared" si="26"/>
        <v>1194</v>
      </c>
      <c r="F68" s="13">
        <v>1</v>
      </c>
      <c r="G68" s="9">
        <f t="shared" si="27"/>
        <v>1194</v>
      </c>
      <c r="H68" s="12">
        <v>0</v>
      </c>
      <c r="I68" s="10">
        <f t="shared" si="25"/>
        <v>1194</v>
      </c>
      <c r="J68" s="29" t="s">
        <v>146</v>
      </c>
      <c r="K68" s="29"/>
      <c r="L68" s="46" t="s">
        <v>585</v>
      </c>
      <c r="M68" s="5"/>
      <c r="O68" s="5" t="s">
        <v>584</v>
      </c>
    </row>
    <row r="69" spans="1:15" ht="31.5" x14ac:dyDescent="0.2">
      <c r="A69" s="8"/>
      <c r="B69" s="42" t="s">
        <v>44</v>
      </c>
      <c r="C69" s="12">
        <v>0</v>
      </c>
      <c r="D69" s="12">
        <v>1664</v>
      </c>
      <c r="E69" s="8">
        <f t="shared" si="26"/>
        <v>1664</v>
      </c>
      <c r="F69" s="13">
        <v>1</v>
      </c>
      <c r="G69" s="9">
        <f t="shared" si="27"/>
        <v>1664</v>
      </c>
      <c r="H69" s="12">
        <v>0</v>
      </c>
      <c r="I69" s="10">
        <f t="shared" si="25"/>
        <v>1664</v>
      </c>
      <c r="J69" s="29" t="s">
        <v>146</v>
      </c>
      <c r="K69" s="29"/>
      <c r="L69" s="46" t="s">
        <v>583</v>
      </c>
      <c r="M69" s="5"/>
      <c r="O69" s="5" t="s">
        <v>582</v>
      </c>
    </row>
    <row r="70" spans="1:15" ht="31.5" x14ac:dyDescent="0.2">
      <c r="A70" s="45"/>
      <c r="B70" s="42" t="s">
        <v>44</v>
      </c>
      <c r="C70" s="12">
        <v>608</v>
      </c>
      <c r="D70" s="12">
        <v>608</v>
      </c>
      <c r="E70" s="8">
        <f t="shared" si="26"/>
        <v>0</v>
      </c>
      <c r="F70" s="13">
        <v>1</v>
      </c>
      <c r="G70" s="9">
        <f t="shared" si="27"/>
        <v>0</v>
      </c>
      <c r="H70" s="12">
        <v>0</v>
      </c>
      <c r="I70" s="10">
        <f t="shared" si="25"/>
        <v>0</v>
      </c>
      <c r="J70" s="29" t="s">
        <v>146</v>
      </c>
      <c r="K70" s="29"/>
      <c r="L70" s="46" t="s">
        <v>222</v>
      </c>
      <c r="M70" s="5"/>
    </row>
    <row r="71" spans="1:15" ht="31.5" x14ac:dyDescent="0.2">
      <c r="A71" s="45"/>
      <c r="B71" s="42" t="s">
        <v>44</v>
      </c>
      <c r="C71" s="12">
        <v>40551</v>
      </c>
      <c r="D71" s="12">
        <v>41457</v>
      </c>
      <c r="E71" s="8">
        <f t="shared" ref="E71" si="37">D71-C71</f>
        <v>906</v>
      </c>
      <c r="F71" s="13">
        <v>1</v>
      </c>
      <c r="G71" s="9">
        <f t="shared" ref="G71" si="38">E71*F71</f>
        <v>906</v>
      </c>
      <c r="H71" s="12">
        <v>0</v>
      </c>
      <c r="I71" s="10">
        <f t="shared" ref="I71" si="39">E71*F71+H71</f>
        <v>906</v>
      </c>
      <c r="J71" s="29" t="s">
        <v>146</v>
      </c>
      <c r="K71" s="29"/>
      <c r="L71" s="46" t="s">
        <v>46</v>
      </c>
      <c r="M71" s="5"/>
    </row>
    <row r="72" spans="1:15" ht="47.25" x14ac:dyDescent="0.2">
      <c r="A72" s="45">
        <v>42406</v>
      </c>
      <c r="B72" s="42" t="s">
        <v>45</v>
      </c>
      <c r="C72" s="12">
        <v>40852</v>
      </c>
      <c r="D72" s="12">
        <v>41152</v>
      </c>
      <c r="E72" s="8">
        <f t="shared" si="26"/>
        <v>300</v>
      </c>
      <c r="F72" s="13">
        <v>1</v>
      </c>
      <c r="G72" s="9">
        <f t="shared" si="27"/>
        <v>300</v>
      </c>
      <c r="H72" s="12">
        <v>13</v>
      </c>
      <c r="I72" s="10">
        <f t="shared" si="25"/>
        <v>313</v>
      </c>
      <c r="J72" s="29" t="s">
        <v>146</v>
      </c>
      <c r="K72" s="29"/>
      <c r="L72" s="46" t="s">
        <v>46</v>
      </c>
      <c r="M72" s="5"/>
    </row>
    <row r="73" spans="1:15" ht="47.25" x14ac:dyDescent="0.2">
      <c r="A73" s="8">
        <v>42409</v>
      </c>
      <c r="B73" s="42" t="s">
        <v>47</v>
      </c>
      <c r="C73" s="12">
        <v>18322</v>
      </c>
      <c r="D73" s="12">
        <v>18561</v>
      </c>
      <c r="E73" s="8">
        <f t="shared" ref="E73" si="40">D73-C73</f>
        <v>239</v>
      </c>
      <c r="F73" s="13">
        <v>1</v>
      </c>
      <c r="G73" s="9">
        <f t="shared" ref="G73" si="41">E73*F73</f>
        <v>239</v>
      </c>
      <c r="H73" s="12">
        <v>13</v>
      </c>
      <c r="I73" s="10">
        <f t="shared" ref="I73" si="42">E73*F73+H73</f>
        <v>252</v>
      </c>
      <c r="J73" s="29" t="s">
        <v>146</v>
      </c>
      <c r="K73" s="29"/>
      <c r="L73" s="46" t="s">
        <v>482</v>
      </c>
      <c r="M73" s="5"/>
    </row>
    <row r="74" spans="1:15" ht="47.25" x14ac:dyDescent="0.2">
      <c r="A74" s="45">
        <v>43400</v>
      </c>
      <c r="B74" s="42" t="s">
        <v>49</v>
      </c>
      <c r="C74" s="12">
        <v>97125</v>
      </c>
      <c r="D74" s="12">
        <v>98458</v>
      </c>
      <c r="E74" s="8">
        <f>D74-C74</f>
        <v>1333</v>
      </c>
      <c r="F74" s="13">
        <v>1</v>
      </c>
      <c r="G74" s="9">
        <f>E74*F74</f>
        <v>1333</v>
      </c>
      <c r="H74" s="12">
        <v>14</v>
      </c>
      <c r="I74" s="10">
        <f>E74*F74+H74</f>
        <v>1347</v>
      </c>
      <c r="J74" s="29" t="s">
        <v>146</v>
      </c>
      <c r="K74" s="29"/>
      <c r="L74" s="46" t="s">
        <v>196</v>
      </c>
      <c r="M74" s="5"/>
    </row>
    <row r="75" spans="1:15" ht="47.25" x14ac:dyDescent="0.2">
      <c r="A75" s="45"/>
      <c r="B75" s="42" t="s">
        <v>272</v>
      </c>
      <c r="C75" s="12">
        <v>18955</v>
      </c>
      <c r="D75" s="12">
        <v>19038</v>
      </c>
      <c r="E75" s="8">
        <f t="shared" si="26"/>
        <v>83</v>
      </c>
      <c r="F75" s="13">
        <v>1</v>
      </c>
      <c r="G75" s="9">
        <f t="shared" si="27"/>
        <v>83</v>
      </c>
      <c r="H75" s="12">
        <v>14</v>
      </c>
      <c r="I75" s="10">
        <f t="shared" si="25"/>
        <v>97</v>
      </c>
      <c r="J75" s="29" t="s">
        <v>146</v>
      </c>
      <c r="K75" s="29"/>
      <c r="L75" s="46" t="s">
        <v>48</v>
      </c>
      <c r="M75" s="5"/>
    </row>
    <row r="76" spans="1:15" ht="47.25" x14ac:dyDescent="0.2">
      <c r="A76" s="45"/>
      <c r="B76" s="42" t="s">
        <v>558</v>
      </c>
      <c r="C76" s="12">
        <v>1406</v>
      </c>
      <c r="D76" s="12">
        <v>1858</v>
      </c>
      <c r="E76" s="8">
        <f t="shared" ref="E76" si="43">D76-C76</f>
        <v>452</v>
      </c>
      <c r="F76" s="13">
        <v>1</v>
      </c>
      <c r="G76" s="9">
        <f t="shared" ref="G76" si="44">E76*F76</f>
        <v>452</v>
      </c>
      <c r="H76" s="12">
        <v>6</v>
      </c>
      <c r="I76" s="10">
        <f t="shared" ref="I76" si="45">E76*F76+H76</f>
        <v>458</v>
      </c>
      <c r="J76" s="29" t="s">
        <v>146</v>
      </c>
      <c r="K76" s="29"/>
      <c r="L76" s="46" t="s">
        <v>559</v>
      </c>
      <c r="M76" s="5"/>
    </row>
    <row r="77" spans="1:15" ht="31.5" x14ac:dyDescent="0.2">
      <c r="A77" s="8">
        <v>43416</v>
      </c>
      <c r="B77" s="42" t="s">
        <v>408</v>
      </c>
      <c r="C77" s="12">
        <v>88476</v>
      </c>
      <c r="D77" s="12">
        <v>91441</v>
      </c>
      <c r="E77" s="8">
        <f t="shared" ref="E77" si="46">D77-C77</f>
        <v>2965</v>
      </c>
      <c r="F77" s="13">
        <v>1</v>
      </c>
      <c r="G77" s="9">
        <f t="shared" ref="G77" si="47">E77*F77</f>
        <v>2965</v>
      </c>
      <c r="H77" s="12">
        <v>10</v>
      </c>
      <c r="I77" s="10">
        <f t="shared" ref="I77" si="48">E77*F77+H77</f>
        <v>2975</v>
      </c>
      <c r="J77" s="29" t="s">
        <v>146</v>
      </c>
      <c r="K77" s="29"/>
      <c r="L77" s="46" t="s">
        <v>155</v>
      </c>
      <c r="M77" s="5"/>
    </row>
    <row r="78" spans="1:15" ht="31.5" x14ac:dyDescent="0.2">
      <c r="A78" s="8"/>
      <c r="B78" s="42" t="s">
        <v>464</v>
      </c>
      <c r="C78" s="12">
        <v>6782</v>
      </c>
      <c r="D78" s="12">
        <v>7310</v>
      </c>
      <c r="E78" s="8">
        <f t="shared" ref="E78" si="49">D78-C78</f>
        <v>528</v>
      </c>
      <c r="F78" s="13">
        <v>1</v>
      </c>
      <c r="G78" s="9">
        <f t="shared" ref="G78" si="50">E78*F78</f>
        <v>528</v>
      </c>
      <c r="H78" s="12">
        <v>8</v>
      </c>
      <c r="I78" s="10">
        <f t="shared" ref="I78" si="51">E78*F78+H78</f>
        <v>536</v>
      </c>
      <c r="J78" s="29" t="s">
        <v>146</v>
      </c>
      <c r="K78" s="29"/>
      <c r="L78" s="46" t="s">
        <v>510</v>
      </c>
      <c r="M78" s="5"/>
    </row>
    <row r="79" spans="1:15" ht="47.25" x14ac:dyDescent="0.2">
      <c r="A79" s="45">
        <v>43415</v>
      </c>
      <c r="B79" s="42" t="s">
        <v>376</v>
      </c>
      <c r="C79" s="12">
        <v>42499</v>
      </c>
      <c r="D79" s="12">
        <v>43700</v>
      </c>
      <c r="E79" s="8">
        <f t="shared" si="26"/>
        <v>1201</v>
      </c>
      <c r="F79" s="13">
        <v>1</v>
      </c>
      <c r="G79" s="9">
        <f t="shared" si="27"/>
        <v>1201</v>
      </c>
      <c r="H79" s="12">
        <v>12</v>
      </c>
      <c r="I79" s="10">
        <f t="shared" si="25"/>
        <v>1213</v>
      </c>
      <c r="J79" s="29" t="s">
        <v>146</v>
      </c>
      <c r="K79" s="29"/>
      <c r="L79" s="46" t="s">
        <v>50</v>
      </c>
      <c r="M79" s="47"/>
    </row>
    <row r="80" spans="1:15" ht="31.5" x14ac:dyDescent="0.2">
      <c r="A80" s="45">
        <v>43403</v>
      </c>
      <c r="B80" s="42" t="s">
        <v>51</v>
      </c>
      <c r="C80" s="12">
        <v>20618</v>
      </c>
      <c r="D80" s="12">
        <v>20996</v>
      </c>
      <c r="E80" s="8">
        <f>D80-C80</f>
        <v>378</v>
      </c>
      <c r="F80" s="13">
        <v>20</v>
      </c>
      <c r="G80" s="9">
        <f>E80*F80</f>
        <v>7560</v>
      </c>
      <c r="H80" s="12">
        <v>13</v>
      </c>
      <c r="I80" s="10">
        <f>E80*F80+H80</f>
        <v>7573</v>
      </c>
      <c r="J80" s="29" t="s">
        <v>146</v>
      </c>
      <c r="K80" s="29"/>
      <c r="L80" s="46" t="s">
        <v>194</v>
      </c>
      <c r="M80" s="5"/>
    </row>
    <row r="81" spans="1:15" ht="31.5" x14ac:dyDescent="0.2">
      <c r="A81" s="45"/>
      <c r="B81" s="42" t="s">
        <v>51</v>
      </c>
      <c r="C81" s="12">
        <v>7892</v>
      </c>
      <c r="D81" s="12">
        <v>8098</v>
      </c>
      <c r="E81" s="8">
        <f>D81-C81</f>
        <v>206</v>
      </c>
      <c r="F81" s="13">
        <v>40</v>
      </c>
      <c r="G81" s="9">
        <f>E81*F81</f>
        <v>8240</v>
      </c>
      <c r="H81" s="12">
        <v>13</v>
      </c>
      <c r="I81" s="10">
        <f>E81*F81+H81</f>
        <v>8253</v>
      </c>
      <c r="J81" s="29" t="s">
        <v>146</v>
      </c>
      <c r="K81" s="29"/>
      <c r="L81" s="46" t="s">
        <v>195</v>
      </c>
      <c r="M81" s="5"/>
    </row>
    <row r="82" spans="1:15" ht="31.5" x14ac:dyDescent="0.2">
      <c r="A82" s="8"/>
      <c r="B82" s="42" t="s">
        <v>268</v>
      </c>
      <c r="C82" s="48">
        <v>14485</v>
      </c>
      <c r="D82" s="48">
        <v>14635</v>
      </c>
      <c r="E82" s="8">
        <f t="shared" si="26"/>
        <v>150</v>
      </c>
      <c r="F82" s="13">
        <v>1</v>
      </c>
      <c r="G82" s="9">
        <f t="shared" si="27"/>
        <v>150</v>
      </c>
      <c r="H82" s="12">
        <v>6</v>
      </c>
      <c r="I82" s="10">
        <f t="shared" si="25"/>
        <v>156</v>
      </c>
      <c r="J82" s="29" t="s">
        <v>146</v>
      </c>
      <c r="K82" s="29"/>
      <c r="L82" s="46" t="s">
        <v>210</v>
      </c>
      <c r="M82" s="5"/>
      <c r="N82" s="5">
        <v>15982</v>
      </c>
    </row>
    <row r="83" spans="1:15" ht="31.5" x14ac:dyDescent="0.2">
      <c r="A83" s="45">
        <v>43417</v>
      </c>
      <c r="B83" s="42" t="s">
        <v>413</v>
      </c>
      <c r="C83" s="12">
        <v>37634</v>
      </c>
      <c r="D83" s="12">
        <v>37950</v>
      </c>
      <c r="E83" s="8">
        <f t="shared" si="26"/>
        <v>316</v>
      </c>
      <c r="F83" s="13">
        <v>1</v>
      </c>
      <c r="G83" s="9">
        <f t="shared" si="27"/>
        <v>316</v>
      </c>
      <c r="H83" s="12">
        <v>9</v>
      </c>
      <c r="I83" s="10">
        <f t="shared" si="25"/>
        <v>325</v>
      </c>
      <c r="J83" s="29" t="s">
        <v>146</v>
      </c>
      <c r="K83" s="29"/>
      <c r="L83" s="46" t="s">
        <v>52</v>
      </c>
      <c r="M83" s="5"/>
      <c r="N83" s="5" t="s">
        <v>424</v>
      </c>
    </row>
    <row r="84" spans="1:15" ht="47.25" x14ac:dyDescent="0.2">
      <c r="A84" s="45">
        <v>43418</v>
      </c>
      <c r="B84" s="42" t="s">
        <v>542</v>
      </c>
      <c r="C84" s="12">
        <v>24354</v>
      </c>
      <c r="D84" s="12">
        <v>24982</v>
      </c>
      <c r="E84" s="8">
        <f t="shared" ref="E84" si="52">D84-C84</f>
        <v>628</v>
      </c>
      <c r="F84" s="13">
        <v>1</v>
      </c>
      <c r="G84" s="9">
        <f t="shared" ref="G84" si="53">E84*F84</f>
        <v>628</v>
      </c>
      <c r="H84" s="12">
        <v>16</v>
      </c>
      <c r="I84" s="10">
        <f t="shared" ref="I84" si="54">E84*F84+H84</f>
        <v>644</v>
      </c>
      <c r="J84" s="29" t="s">
        <v>146</v>
      </c>
      <c r="K84" s="29"/>
      <c r="L84" s="46" t="s">
        <v>543</v>
      </c>
      <c r="M84" s="5"/>
    </row>
    <row r="85" spans="1:15" ht="31.5" x14ac:dyDescent="0.2">
      <c r="A85" s="45">
        <v>43404</v>
      </c>
      <c r="B85" s="42" t="s">
        <v>53</v>
      </c>
      <c r="C85" s="49">
        <v>3018</v>
      </c>
      <c r="D85" s="49">
        <v>3059</v>
      </c>
      <c r="E85" s="8">
        <f>D85-C85</f>
        <v>41</v>
      </c>
      <c r="F85" s="40">
        <v>50</v>
      </c>
      <c r="G85" s="9">
        <f>E85*F85</f>
        <v>2050</v>
      </c>
      <c r="H85" s="40">
        <v>8</v>
      </c>
      <c r="I85" s="10">
        <f>E85*F85+H85</f>
        <v>2058</v>
      </c>
      <c r="J85" s="29" t="s">
        <v>146</v>
      </c>
      <c r="K85" s="43"/>
      <c r="L85" s="44" t="s">
        <v>228</v>
      </c>
    </row>
    <row r="86" spans="1:15" ht="31.5" x14ac:dyDescent="0.2">
      <c r="A86" s="45"/>
      <c r="B86" s="42" t="s">
        <v>53</v>
      </c>
      <c r="C86" s="49">
        <v>2453</v>
      </c>
      <c r="D86" s="49">
        <v>2513</v>
      </c>
      <c r="E86" s="8">
        <f>D86-C86</f>
        <v>60</v>
      </c>
      <c r="F86" s="40">
        <v>60</v>
      </c>
      <c r="G86" s="9">
        <f>E86*F86</f>
        <v>3600</v>
      </c>
      <c r="H86" s="40">
        <v>10</v>
      </c>
      <c r="I86" s="10">
        <f>E86*F86+H86</f>
        <v>3610</v>
      </c>
      <c r="J86" s="29" t="s">
        <v>146</v>
      </c>
      <c r="K86" s="43"/>
      <c r="L86" s="44" t="s">
        <v>229</v>
      </c>
    </row>
    <row r="87" spans="1:15" ht="31.5" x14ac:dyDescent="0.2">
      <c r="A87" s="45"/>
      <c r="B87" s="42" t="s">
        <v>53</v>
      </c>
      <c r="C87" s="49">
        <v>2226</v>
      </c>
      <c r="D87" s="49">
        <v>2320</v>
      </c>
      <c r="E87" s="8">
        <f t="shared" ref="E87" si="55">D87-C87</f>
        <v>94</v>
      </c>
      <c r="F87" s="40">
        <v>30</v>
      </c>
      <c r="G87" s="9">
        <f t="shared" ref="G87" si="56">E87*F87</f>
        <v>2820</v>
      </c>
      <c r="H87" s="40">
        <v>11</v>
      </c>
      <c r="I87" s="10">
        <f t="shared" ref="I87" si="57">E87*F87+H87</f>
        <v>2831</v>
      </c>
      <c r="J87" s="29" t="s">
        <v>146</v>
      </c>
      <c r="K87" s="43"/>
      <c r="L87" s="44" t="s">
        <v>431</v>
      </c>
    </row>
    <row r="88" spans="1:15" ht="31.5" x14ac:dyDescent="0.2">
      <c r="A88" s="45"/>
      <c r="B88" s="42" t="s">
        <v>500</v>
      </c>
      <c r="C88" s="49">
        <v>20049</v>
      </c>
      <c r="D88" s="49">
        <v>20148</v>
      </c>
      <c r="E88" s="8">
        <f t="shared" ref="E88" si="58">D88-C88</f>
        <v>99</v>
      </c>
      <c r="F88" s="40">
        <v>20</v>
      </c>
      <c r="G88" s="9">
        <f t="shared" ref="G88" si="59">E88*F88</f>
        <v>1980</v>
      </c>
      <c r="H88" s="40">
        <v>12</v>
      </c>
      <c r="I88" s="10">
        <f t="shared" ref="I88" si="60">E88*F88+H88</f>
        <v>1992</v>
      </c>
      <c r="J88" s="29" t="s">
        <v>146</v>
      </c>
      <c r="K88" s="43"/>
      <c r="L88" s="44" t="s">
        <v>501</v>
      </c>
    </row>
    <row r="89" spans="1:15" ht="31.5" x14ac:dyDescent="0.2">
      <c r="A89" s="45"/>
      <c r="B89" s="42" t="s">
        <v>53</v>
      </c>
      <c r="C89" s="49">
        <v>10606</v>
      </c>
      <c r="D89" s="49">
        <v>10720</v>
      </c>
      <c r="E89" s="8">
        <f t="shared" ref="E89:E92" si="61">D89-C89</f>
        <v>114</v>
      </c>
      <c r="F89" s="40">
        <v>30</v>
      </c>
      <c r="G89" s="9">
        <f t="shared" ref="G89:G92" si="62">E89*F89</f>
        <v>3420</v>
      </c>
      <c r="H89" s="40">
        <v>9</v>
      </c>
      <c r="I89" s="10">
        <f t="shared" ref="I89:I92" si="63">E89*F89+H89</f>
        <v>3429</v>
      </c>
      <c r="J89" s="29" t="s">
        <v>146</v>
      </c>
      <c r="K89" s="43"/>
      <c r="L89" s="44" t="s">
        <v>497</v>
      </c>
    </row>
    <row r="90" spans="1:15" ht="31.5" x14ac:dyDescent="0.2">
      <c r="A90" s="45"/>
      <c r="B90" s="42" t="s">
        <v>53</v>
      </c>
      <c r="C90" s="49">
        <v>5162</v>
      </c>
      <c r="D90" s="49">
        <v>5216</v>
      </c>
      <c r="E90" s="8">
        <f t="shared" si="61"/>
        <v>54</v>
      </c>
      <c r="F90" s="40">
        <v>30</v>
      </c>
      <c r="G90" s="9">
        <f t="shared" si="62"/>
        <v>1620</v>
      </c>
      <c r="H90" s="40">
        <v>9</v>
      </c>
      <c r="I90" s="10">
        <f t="shared" si="63"/>
        <v>1629</v>
      </c>
      <c r="J90" s="29" t="s">
        <v>146</v>
      </c>
      <c r="K90" s="43"/>
      <c r="L90" s="44" t="s">
        <v>498</v>
      </c>
    </row>
    <row r="91" spans="1:15" ht="31.5" x14ac:dyDescent="0.2">
      <c r="A91" s="45"/>
      <c r="B91" s="42" t="s">
        <v>53</v>
      </c>
      <c r="C91" s="49">
        <v>968</v>
      </c>
      <c r="D91" s="49">
        <v>1040</v>
      </c>
      <c r="E91" s="8">
        <f t="shared" si="61"/>
        <v>72</v>
      </c>
      <c r="F91" s="40">
        <v>30</v>
      </c>
      <c r="G91" s="9">
        <f t="shared" si="62"/>
        <v>2160</v>
      </c>
      <c r="H91" s="40">
        <v>11</v>
      </c>
      <c r="I91" s="10">
        <f t="shared" si="63"/>
        <v>2171</v>
      </c>
      <c r="J91" s="29" t="s">
        <v>146</v>
      </c>
      <c r="K91" s="43"/>
      <c r="L91" s="44" t="s">
        <v>499</v>
      </c>
    </row>
    <row r="92" spans="1:15" ht="31.5" x14ac:dyDescent="0.2">
      <c r="A92" s="45"/>
      <c r="B92" s="42" t="s">
        <v>53</v>
      </c>
      <c r="C92" s="49">
        <v>4435</v>
      </c>
      <c r="D92" s="49">
        <v>4663</v>
      </c>
      <c r="E92" s="8">
        <f t="shared" si="61"/>
        <v>228</v>
      </c>
      <c r="F92" s="40">
        <v>40</v>
      </c>
      <c r="G92" s="9">
        <f t="shared" si="62"/>
        <v>9120</v>
      </c>
      <c r="H92" s="40">
        <v>9</v>
      </c>
      <c r="I92" s="10">
        <f t="shared" si="63"/>
        <v>9129</v>
      </c>
      <c r="J92" s="29" t="s">
        <v>146</v>
      </c>
      <c r="K92" s="43"/>
      <c r="L92" s="44" t="s">
        <v>502</v>
      </c>
      <c r="N92" s="5">
        <v>26849</v>
      </c>
    </row>
    <row r="93" spans="1:15" ht="31.5" x14ac:dyDescent="0.2">
      <c r="A93" s="8">
        <v>43405</v>
      </c>
      <c r="B93" s="42" t="s">
        <v>54</v>
      </c>
      <c r="C93" s="50">
        <v>76343</v>
      </c>
      <c r="D93" s="50">
        <v>77653</v>
      </c>
      <c r="E93" s="8">
        <f t="shared" si="26"/>
        <v>1310</v>
      </c>
      <c r="F93" s="51">
        <v>1</v>
      </c>
      <c r="G93" s="9">
        <f t="shared" si="27"/>
        <v>1310</v>
      </c>
      <c r="H93" s="51">
        <v>7</v>
      </c>
      <c r="I93" s="10">
        <f t="shared" si="25"/>
        <v>1317</v>
      </c>
      <c r="J93" s="29" t="s">
        <v>146</v>
      </c>
      <c r="K93" s="29"/>
      <c r="L93" s="52">
        <v>85178050139961</v>
      </c>
    </row>
    <row r="94" spans="1:15" ht="31.5" x14ac:dyDescent="0.2">
      <c r="A94" s="8">
        <v>43407</v>
      </c>
      <c r="B94" s="55" t="s">
        <v>55</v>
      </c>
      <c r="C94" s="53">
        <v>2582</v>
      </c>
      <c r="D94" s="53">
        <v>2582</v>
      </c>
      <c r="E94" s="8">
        <f t="shared" ref="E94" si="64">D94-C94</f>
        <v>0</v>
      </c>
      <c r="F94" s="11">
        <v>0</v>
      </c>
      <c r="G94" s="9">
        <f t="shared" ref="G94" si="65">E94*F94</f>
        <v>0</v>
      </c>
      <c r="H94" s="11">
        <v>10</v>
      </c>
      <c r="I94" s="10">
        <f>E94+H94</f>
        <v>10</v>
      </c>
      <c r="J94" s="29" t="s">
        <v>146</v>
      </c>
      <c r="K94" s="29"/>
      <c r="L94" s="54">
        <v>603580809609181</v>
      </c>
    </row>
    <row r="95" spans="1:15" ht="31.5" x14ac:dyDescent="0.2">
      <c r="A95" s="8"/>
      <c r="B95" s="55" t="s">
        <v>55</v>
      </c>
      <c r="C95" s="53">
        <v>1258</v>
      </c>
      <c r="D95" s="53">
        <v>1258</v>
      </c>
      <c r="E95" s="8">
        <f t="shared" si="26"/>
        <v>0</v>
      </c>
      <c r="F95" s="11">
        <v>0</v>
      </c>
      <c r="G95" s="9">
        <f t="shared" si="27"/>
        <v>0</v>
      </c>
      <c r="H95" s="11">
        <v>10</v>
      </c>
      <c r="I95" s="10">
        <f>E95+H95</f>
        <v>10</v>
      </c>
      <c r="J95" s="29" t="s">
        <v>146</v>
      </c>
      <c r="K95" s="29"/>
      <c r="L95" s="54">
        <v>396529</v>
      </c>
    </row>
    <row r="96" spans="1:15" ht="31.5" x14ac:dyDescent="0.2">
      <c r="A96" s="8"/>
      <c r="B96" s="55" t="s">
        <v>55</v>
      </c>
      <c r="C96" s="53">
        <v>349</v>
      </c>
      <c r="D96" s="53">
        <v>382</v>
      </c>
      <c r="E96" s="8">
        <f t="shared" ref="E96" si="66">D96-C96</f>
        <v>33</v>
      </c>
      <c r="F96" s="11">
        <v>80</v>
      </c>
      <c r="G96" s="9">
        <f t="shared" ref="G96" si="67">E96*F96</f>
        <v>2640</v>
      </c>
      <c r="H96" s="11">
        <v>10</v>
      </c>
      <c r="I96" s="10">
        <f t="shared" ref="I96" si="68">E96*F96+H96</f>
        <v>2650</v>
      </c>
      <c r="J96" s="29" t="s">
        <v>146</v>
      </c>
      <c r="K96" s="29"/>
      <c r="L96" s="54">
        <v>9072055003860</v>
      </c>
      <c r="O96" s="5"/>
    </row>
    <row r="97" spans="1:14" ht="31.5" x14ac:dyDescent="0.2">
      <c r="A97" s="45">
        <v>43408</v>
      </c>
      <c r="B97" s="55" t="s">
        <v>382</v>
      </c>
      <c r="C97" s="53">
        <v>235596</v>
      </c>
      <c r="D97" s="53">
        <v>236416</v>
      </c>
      <c r="E97" s="8">
        <f t="shared" si="26"/>
        <v>820</v>
      </c>
      <c r="F97" s="11">
        <v>1</v>
      </c>
      <c r="G97" s="9">
        <f t="shared" si="27"/>
        <v>820</v>
      </c>
      <c r="H97" s="11"/>
      <c r="I97" s="10">
        <f t="shared" si="25"/>
        <v>820</v>
      </c>
      <c r="J97" s="29" t="s">
        <v>146</v>
      </c>
      <c r="K97" s="29"/>
      <c r="L97" s="11">
        <v>537204</v>
      </c>
    </row>
    <row r="98" spans="1:14" ht="31.5" x14ac:dyDescent="0.2">
      <c r="A98" s="45"/>
      <c r="B98" s="55" t="s">
        <v>233</v>
      </c>
      <c r="C98" s="53">
        <v>12867</v>
      </c>
      <c r="D98" s="53">
        <v>12963</v>
      </c>
      <c r="E98" s="8">
        <f>D98-C98</f>
        <v>96</v>
      </c>
      <c r="F98" s="11">
        <v>1</v>
      </c>
      <c r="G98" s="9">
        <f>E98*F98</f>
        <v>96</v>
      </c>
      <c r="H98" s="11">
        <v>19</v>
      </c>
      <c r="I98" s="10">
        <f>E98*F98+H98</f>
        <v>115</v>
      </c>
      <c r="J98" s="29" t="s">
        <v>146</v>
      </c>
      <c r="K98" s="29"/>
      <c r="L98" s="54">
        <v>7791020023192</v>
      </c>
    </row>
    <row r="99" spans="1:14" ht="47.25" x14ac:dyDescent="0.2">
      <c r="A99" s="45">
        <v>43409</v>
      </c>
      <c r="B99" s="55" t="s">
        <v>57</v>
      </c>
      <c r="C99" s="53">
        <v>28169</v>
      </c>
      <c r="D99" s="53">
        <v>28660</v>
      </c>
      <c r="E99" s="8">
        <f t="shared" si="26"/>
        <v>491</v>
      </c>
      <c r="F99" s="11">
        <v>20</v>
      </c>
      <c r="G99" s="9">
        <f t="shared" si="27"/>
        <v>9820</v>
      </c>
      <c r="H99" s="11">
        <v>20</v>
      </c>
      <c r="I99" s="10">
        <f t="shared" si="25"/>
        <v>9840</v>
      </c>
      <c r="J99" s="29" t="s">
        <v>146</v>
      </c>
      <c r="K99" s="29"/>
      <c r="L99" s="11">
        <v>69088016</v>
      </c>
    </row>
    <row r="100" spans="1:14" ht="47.25" x14ac:dyDescent="0.2">
      <c r="A100" s="45"/>
      <c r="B100" s="55" t="s">
        <v>57</v>
      </c>
      <c r="C100" s="53">
        <v>378600</v>
      </c>
      <c r="D100" s="53">
        <v>383715</v>
      </c>
      <c r="E100" s="8">
        <f t="shared" si="26"/>
        <v>5115</v>
      </c>
      <c r="F100" s="11">
        <v>1</v>
      </c>
      <c r="G100" s="9">
        <f t="shared" si="27"/>
        <v>5115</v>
      </c>
      <c r="H100" s="11">
        <v>11</v>
      </c>
      <c r="I100" s="10">
        <f t="shared" si="25"/>
        <v>5126</v>
      </c>
      <c r="J100" s="29" t="s">
        <v>146</v>
      </c>
      <c r="K100" s="29"/>
      <c r="L100" s="11">
        <v>62837348</v>
      </c>
    </row>
    <row r="101" spans="1:14" ht="47.25" x14ac:dyDescent="0.2">
      <c r="A101" s="8"/>
      <c r="B101" s="55" t="s">
        <v>57</v>
      </c>
      <c r="C101" s="53">
        <v>14405</v>
      </c>
      <c r="D101" s="53">
        <v>14581</v>
      </c>
      <c r="E101" s="8">
        <f t="shared" si="26"/>
        <v>176</v>
      </c>
      <c r="F101" s="11">
        <v>60</v>
      </c>
      <c r="G101" s="9">
        <f t="shared" si="27"/>
        <v>10560</v>
      </c>
      <c r="H101" s="11">
        <v>10</v>
      </c>
      <c r="I101" s="10">
        <f t="shared" si="25"/>
        <v>10570</v>
      </c>
      <c r="J101" s="29" t="s">
        <v>146</v>
      </c>
      <c r="K101" s="29"/>
      <c r="L101" s="11">
        <v>69070554</v>
      </c>
    </row>
    <row r="102" spans="1:14" ht="47.25" x14ac:dyDescent="0.2">
      <c r="A102" s="8"/>
      <c r="B102" s="55" t="s">
        <v>58</v>
      </c>
      <c r="C102" s="53">
        <v>27512</v>
      </c>
      <c r="D102" s="53">
        <v>27629</v>
      </c>
      <c r="E102" s="8">
        <f t="shared" si="26"/>
        <v>117</v>
      </c>
      <c r="F102" s="11">
        <v>10</v>
      </c>
      <c r="G102" s="9">
        <f t="shared" si="27"/>
        <v>1170</v>
      </c>
      <c r="H102" s="11">
        <v>11</v>
      </c>
      <c r="I102" s="10">
        <f t="shared" si="25"/>
        <v>1181</v>
      </c>
      <c r="J102" s="29" t="s">
        <v>146</v>
      </c>
      <c r="K102" s="29"/>
      <c r="L102" s="11">
        <v>69059905</v>
      </c>
    </row>
    <row r="103" spans="1:14" ht="47.25" x14ac:dyDescent="0.2">
      <c r="A103" s="45"/>
      <c r="B103" s="55" t="s">
        <v>58</v>
      </c>
      <c r="C103" s="53">
        <v>7008</v>
      </c>
      <c r="D103" s="53">
        <v>7168</v>
      </c>
      <c r="E103" s="8">
        <f t="shared" si="26"/>
        <v>160</v>
      </c>
      <c r="F103" s="11">
        <v>10</v>
      </c>
      <c r="G103" s="9">
        <f t="shared" si="27"/>
        <v>1600</v>
      </c>
      <c r="H103" s="11">
        <v>11</v>
      </c>
      <c r="I103" s="10">
        <f t="shared" si="25"/>
        <v>1611</v>
      </c>
      <c r="J103" s="29" t="s">
        <v>146</v>
      </c>
      <c r="K103" s="29"/>
      <c r="L103" s="11">
        <v>68093924</v>
      </c>
    </row>
    <row r="104" spans="1:14" ht="47.25" x14ac:dyDescent="0.2">
      <c r="A104" s="45"/>
      <c r="B104" s="55" t="s">
        <v>59</v>
      </c>
      <c r="C104" s="53">
        <v>39279</v>
      </c>
      <c r="D104" s="53">
        <v>40771</v>
      </c>
      <c r="E104" s="8">
        <f>D104-C104</f>
        <v>1492</v>
      </c>
      <c r="F104" s="11">
        <v>1</v>
      </c>
      <c r="G104" s="9">
        <f>E104*F104</f>
        <v>1492</v>
      </c>
      <c r="H104" s="11">
        <v>14</v>
      </c>
      <c r="I104" s="10">
        <f>E104*F104+H104</f>
        <v>1506</v>
      </c>
      <c r="J104" s="29" t="s">
        <v>146</v>
      </c>
      <c r="K104" s="29"/>
      <c r="L104" s="54">
        <v>9026033002107</v>
      </c>
    </row>
    <row r="105" spans="1:14" ht="47.25" x14ac:dyDescent="0.2">
      <c r="A105" s="45"/>
      <c r="B105" s="55" t="s">
        <v>59</v>
      </c>
      <c r="C105" s="53">
        <v>26382</v>
      </c>
      <c r="D105" s="53">
        <v>26970</v>
      </c>
      <c r="E105" s="8">
        <f t="shared" si="26"/>
        <v>588</v>
      </c>
      <c r="F105" s="11">
        <v>1</v>
      </c>
      <c r="G105" s="9">
        <f t="shared" si="27"/>
        <v>588</v>
      </c>
      <c r="H105" s="11">
        <v>14</v>
      </c>
      <c r="I105" s="10">
        <f t="shared" si="25"/>
        <v>602</v>
      </c>
      <c r="J105" s="29" t="s">
        <v>146</v>
      </c>
      <c r="K105" s="29"/>
      <c r="L105" s="11">
        <v>62836335</v>
      </c>
    </row>
    <row r="106" spans="1:14" ht="47.25" x14ac:dyDescent="0.2">
      <c r="A106" s="8"/>
      <c r="B106" s="55" t="s">
        <v>56</v>
      </c>
      <c r="C106" s="53">
        <v>9723</v>
      </c>
      <c r="D106" s="53">
        <v>9842</v>
      </c>
      <c r="E106" s="8">
        <f t="shared" si="26"/>
        <v>119</v>
      </c>
      <c r="F106" s="11">
        <v>20</v>
      </c>
      <c r="G106" s="9">
        <f t="shared" si="27"/>
        <v>2380</v>
      </c>
      <c r="H106" s="11">
        <v>13</v>
      </c>
      <c r="I106" s="10">
        <f t="shared" si="25"/>
        <v>2393</v>
      </c>
      <c r="J106" s="29" t="s">
        <v>146</v>
      </c>
      <c r="K106" s="29"/>
      <c r="L106" s="11">
        <v>68094111</v>
      </c>
    </row>
    <row r="107" spans="1:14" ht="47.25" x14ac:dyDescent="0.2">
      <c r="A107" s="8"/>
      <c r="B107" s="55" t="s">
        <v>56</v>
      </c>
      <c r="C107" s="53">
        <v>5911</v>
      </c>
      <c r="D107" s="53">
        <v>5989</v>
      </c>
      <c r="E107" s="8">
        <f t="shared" si="26"/>
        <v>78</v>
      </c>
      <c r="F107" s="11">
        <v>20</v>
      </c>
      <c r="G107" s="9">
        <f t="shared" si="27"/>
        <v>1560</v>
      </c>
      <c r="H107" s="11">
        <v>13</v>
      </c>
      <c r="I107" s="10">
        <f t="shared" si="25"/>
        <v>1573</v>
      </c>
      <c r="J107" s="29" t="s">
        <v>146</v>
      </c>
      <c r="K107" s="29"/>
      <c r="L107" s="11">
        <v>69040051</v>
      </c>
    </row>
    <row r="108" spans="1:14" ht="47.25" x14ac:dyDescent="0.2">
      <c r="A108" s="8"/>
      <c r="B108" s="55" t="s">
        <v>466</v>
      </c>
      <c r="C108" s="53">
        <v>118380</v>
      </c>
      <c r="D108" s="53">
        <v>123544</v>
      </c>
      <c r="E108" s="8">
        <f t="shared" ref="E108" si="69">D108-C108</f>
        <v>5164</v>
      </c>
      <c r="F108" s="11">
        <v>1</v>
      </c>
      <c r="G108" s="9">
        <f t="shared" ref="G108" si="70">E108*F108</f>
        <v>5164</v>
      </c>
      <c r="H108" s="11">
        <v>6.1</v>
      </c>
      <c r="I108" s="10">
        <f t="shared" ref="I108" si="71">E108*F108+H108</f>
        <v>5170.1000000000004</v>
      </c>
      <c r="J108" s="29" t="s">
        <v>146</v>
      </c>
      <c r="K108" s="29"/>
      <c r="L108" s="54">
        <v>7882046000064</v>
      </c>
      <c r="N108" s="5">
        <v>39572</v>
      </c>
    </row>
    <row r="109" spans="1:14" ht="47.25" x14ac:dyDescent="0.2">
      <c r="A109" s="45">
        <v>43410</v>
      </c>
      <c r="B109" s="55" t="s">
        <v>274</v>
      </c>
      <c r="C109" s="53">
        <v>2987</v>
      </c>
      <c r="D109" s="53">
        <v>3043</v>
      </c>
      <c r="E109" s="8">
        <f>D109-C109</f>
        <v>56</v>
      </c>
      <c r="F109" s="11">
        <v>20</v>
      </c>
      <c r="G109" s="9">
        <f>E109*F109</f>
        <v>1120</v>
      </c>
      <c r="H109" s="11">
        <v>10</v>
      </c>
      <c r="I109" s="10">
        <f>E109*F109+H109</f>
        <v>1130</v>
      </c>
      <c r="J109" s="29" t="s">
        <v>146</v>
      </c>
      <c r="K109" s="29"/>
      <c r="L109" s="54">
        <v>8656017000411</v>
      </c>
    </row>
    <row r="110" spans="1:14" ht="47.25" x14ac:dyDescent="0.2">
      <c r="A110" s="8">
        <v>43419</v>
      </c>
      <c r="B110" s="55" t="s">
        <v>586</v>
      </c>
      <c r="C110" s="53">
        <v>0</v>
      </c>
      <c r="D110" s="53">
        <v>2277</v>
      </c>
      <c r="E110" s="8">
        <f t="shared" si="26"/>
        <v>2277</v>
      </c>
      <c r="F110" s="11">
        <v>1</v>
      </c>
      <c r="G110" s="9">
        <f t="shared" si="27"/>
        <v>2277</v>
      </c>
      <c r="H110" s="11">
        <v>10</v>
      </c>
      <c r="I110" s="10">
        <f t="shared" si="25"/>
        <v>2287</v>
      </c>
      <c r="J110" s="29" t="s">
        <v>146</v>
      </c>
      <c r="K110" s="29"/>
      <c r="L110" s="54">
        <v>10752065001706</v>
      </c>
    </row>
    <row r="111" spans="1:14" ht="31.5" x14ac:dyDescent="0.2">
      <c r="A111" s="8">
        <v>43413</v>
      </c>
      <c r="B111" s="55" t="s">
        <v>158</v>
      </c>
      <c r="C111" s="53">
        <v>1318</v>
      </c>
      <c r="D111" s="53">
        <v>1356</v>
      </c>
      <c r="E111" s="8">
        <f>D111-C111</f>
        <v>38</v>
      </c>
      <c r="F111" s="11">
        <v>1</v>
      </c>
      <c r="G111" s="9">
        <f>E111*F111</f>
        <v>38</v>
      </c>
      <c r="H111" s="11">
        <v>4</v>
      </c>
      <c r="I111" s="10">
        <f>E111*F111+H111</f>
        <v>42</v>
      </c>
      <c r="J111" s="29" t="s">
        <v>146</v>
      </c>
      <c r="K111" s="29"/>
      <c r="L111" s="54">
        <v>849189</v>
      </c>
    </row>
    <row r="112" spans="1:14" ht="47.25" x14ac:dyDescent="0.2">
      <c r="A112" s="8">
        <v>40001</v>
      </c>
      <c r="B112" s="55" t="s">
        <v>289</v>
      </c>
      <c r="C112" s="53">
        <v>55.94</v>
      </c>
      <c r="D112" s="53">
        <v>106.16</v>
      </c>
      <c r="E112" s="8">
        <f t="shared" ref="E112:E119" si="72">D112-C112</f>
        <v>50.22</v>
      </c>
      <c r="F112" s="11">
        <v>1000</v>
      </c>
      <c r="G112" s="9">
        <f>E112*F112</f>
        <v>50220</v>
      </c>
      <c r="H112" s="11">
        <v>0</v>
      </c>
      <c r="I112" s="10">
        <f>E112*F112+H112</f>
        <v>50220</v>
      </c>
      <c r="J112" s="29" t="s">
        <v>147</v>
      </c>
      <c r="K112" s="29"/>
      <c r="L112" s="54">
        <v>966305200034</v>
      </c>
    </row>
    <row r="113" spans="1:15" ht="47.25" x14ac:dyDescent="0.2">
      <c r="A113" s="8"/>
      <c r="B113" s="55" t="s">
        <v>290</v>
      </c>
      <c r="C113" s="56">
        <v>85.6</v>
      </c>
      <c r="D113" s="56">
        <v>89.67</v>
      </c>
      <c r="E113" s="8">
        <f t="shared" ref="E113" si="73">D113-C113</f>
        <v>4.0700000000000101</v>
      </c>
      <c r="F113" s="11">
        <v>1000</v>
      </c>
      <c r="G113" s="9">
        <f t="shared" ref="G113" si="74">E113*F113</f>
        <v>4070.00000000001</v>
      </c>
      <c r="H113" s="11">
        <v>0</v>
      </c>
      <c r="I113" s="10">
        <f t="shared" ref="I113" si="75">E113*F113+H113</f>
        <v>4070.00000000001</v>
      </c>
      <c r="J113" s="29" t="s">
        <v>147</v>
      </c>
      <c r="K113" s="29"/>
      <c r="L113" s="54">
        <v>966305200004</v>
      </c>
    </row>
    <row r="114" spans="1:15" ht="47.25" x14ac:dyDescent="0.2">
      <c r="A114" s="8"/>
      <c r="B114" s="55" t="s">
        <v>291</v>
      </c>
      <c r="C114" s="53">
        <v>835.76</v>
      </c>
      <c r="D114" s="53">
        <v>867.21</v>
      </c>
      <c r="E114" s="8">
        <f t="shared" ref="E114" si="76">D114-C114</f>
        <v>31.45</v>
      </c>
      <c r="F114" s="11">
        <v>2000</v>
      </c>
      <c r="G114" s="9">
        <f t="shared" ref="G114" si="77">E114*F114</f>
        <v>62900</v>
      </c>
      <c r="H114" s="11">
        <v>0</v>
      </c>
      <c r="I114" s="10">
        <f t="shared" ref="I114" si="78">E114*F114+H114</f>
        <v>62900</v>
      </c>
      <c r="J114" s="29" t="s">
        <v>147</v>
      </c>
      <c r="K114" s="29"/>
      <c r="L114" s="54">
        <v>10813059000121</v>
      </c>
    </row>
    <row r="115" spans="1:15" ht="47.25" x14ac:dyDescent="0.2">
      <c r="A115" s="8"/>
      <c r="B115" s="55" t="s">
        <v>292</v>
      </c>
      <c r="C115" s="53">
        <v>1038.25</v>
      </c>
      <c r="D115" s="53">
        <v>1038.25</v>
      </c>
      <c r="E115" s="8">
        <f t="shared" ref="E115" si="79">D115-C115</f>
        <v>0</v>
      </c>
      <c r="F115" s="11">
        <v>4000</v>
      </c>
      <c r="G115" s="9">
        <f t="shared" ref="G115" si="80">E115*F115</f>
        <v>0</v>
      </c>
      <c r="H115" s="11">
        <v>0</v>
      </c>
      <c r="I115" s="10">
        <f t="shared" ref="I115" si="81">E115*F115+H115</f>
        <v>0</v>
      </c>
      <c r="J115" s="29" t="s">
        <v>147</v>
      </c>
      <c r="K115" s="29"/>
      <c r="L115" s="54">
        <v>9663045000348</v>
      </c>
    </row>
    <row r="116" spans="1:15" ht="47.25" x14ac:dyDescent="0.2">
      <c r="A116" s="8"/>
      <c r="B116" s="55" t="s">
        <v>293</v>
      </c>
      <c r="C116" s="53">
        <v>1111.9000000000001</v>
      </c>
      <c r="D116" s="53">
        <v>1194.73</v>
      </c>
      <c r="E116" s="8">
        <f t="shared" ref="E116" si="82">D116-C116</f>
        <v>82.829999999999899</v>
      </c>
      <c r="F116" s="11">
        <v>4000</v>
      </c>
      <c r="G116" s="9">
        <f t="shared" ref="G116" si="83">E116*F116</f>
        <v>331320</v>
      </c>
      <c r="H116" s="11">
        <v>0</v>
      </c>
      <c r="I116" s="10">
        <f t="shared" ref="I116" si="84">E116*F116+H116</f>
        <v>331320</v>
      </c>
      <c r="J116" s="29" t="s">
        <v>147</v>
      </c>
      <c r="K116" s="29"/>
      <c r="L116" s="54">
        <v>9663045000220</v>
      </c>
    </row>
    <row r="117" spans="1:15" ht="47.25" x14ac:dyDescent="0.2">
      <c r="A117" s="8"/>
      <c r="B117" s="55" t="s">
        <v>294</v>
      </c>
      <c r="C117" s="53">
        <v>0.22</v>
      </c>
      <c r="D117" s="53">
        <v>0.22</v>
      </c>
      <c r="E117" s="8">
        <f t="shared" si="72"/>
        <v>0</v>
      </c>
      <c r="F117" s="11">
        <v>2000</v>
      </c>
      <c r="G117" s="9">
        <f t="shared" ref="G117:G119" si="85">E117*F117</f>
        <v>0</v>
      </c>
      <c r="H117" s="11">
        <v>0</v>
      </c>
      <c r="I117" s="10">
        <f t="shared" ref="I117:I119" si="86">E117*F117+H117</f>
        <v>0</v>
      </c>
      <c r="J117" s="29" t="s">
        <v>147</v>
      </c>
      <c r="K117" s="29"/>
      <c r="L117" s="54">
        <v>10813059000008</v>
      </c>
    </row>
    <row r="118" spans="1:15" ht="31.5" x14ac:dyDescent="0.2">
      <c r="A118" s="8"/>
      <c r="B118" s="55" t="s">
        <v>295</v>
      </c>
      <c r="C118" s="53">
        <v>2647.65</v>
      </c>
      <c r="D118" s="53">
        <v>2647.65</v>
      </c>
      <c r="E118" s="8">
        <f t="shared" si="72"/>
        <v>0</v>
      </c>
      <c r="F118" s="11">
        <v>4000</v>
      </c>
      <c r="G118" s="9">
        <f t="shared" si="85"/>
        <v>0</v>
      </c>
      <c r="H118" s="11">
        <v>0</v>
      </c>
      <c r="I118" s="10">
        <f t="shared" si="86"/>
        <v>0</v>
      </c>
      <c r="J118" s="29" t="s">
        <v>147</v>
      </c>
      <c r="K118" s="29"/>
      <c r="L118" s="54">
        <v>41022869</v>
      </c>
    </row>
    <row r="119" spans="1:15" ht="47.25" x14ac:dyDescent="0.2">
      <c r="A119" s="8"/>
      <c r="B119" s="55" t="s">
        <v>296</v>
      </c>
      <c r="C119" s="53">
        <v>0.23</v>
      </c>
      <c r="D119" s="53">
        <v>0.23</v>
      </c>
      <c r="E119" s="8">
        <f t="shared" si="72"/>
        <v>0</v>
      </c>
      <c r="F119" s="11">
        <v>0</v>
      </c>
      <c r="G119" s="9">
        <f t="shared" si="85"/>
        <v>0</v>
      </c>
      <c r="H119" s="11">
        <v>0</v>
      </c>
      <c r="I119" s="10">
        <f t="shared" si="86"/>
        <v>0</v>
      </c>
      <c r="J119" s="29" t="s">
        <v>147</v>
      </c>
      <c r="K119" s="29"/>
      <c r="L119" s="54">
        <v>10813059000012</v>
      </c>
      <c r="N119" s="5">
        <v>448510</v>
      </c>
      <c r="O119" s="5"/>
    </row>
    <row r="120" spans="1:15" ht="47.25" x14ac:dyDescent="0.2">
      <c r="A120" s="8">
        <v>40193</v>
      </c>
      <c r="B120" s="55" t="s">
        <v>324</v>
      </c>
      <c r="C120" s="53">
        <v>447679</v>
      </c>
      <c r="D120" s="53">
        <v>447679</v>
      </c>
      <c r="E120" s="8">
        <f>D120-C120</f>
        <v>0</v>
      </c>
      <c r="F120" s="11">
        <v>1</v>
      </c>
      <c r="G120" s="9">
        <f>E120*F120</f>
        <v>0</v>
      </c>
      <c r="H120" s="11">
        <v>10</v>
      </c>
      <c r="I120" s="10">
        <f>E120*F120+H120</f>
        <v>10</v>
      </c>
      <c r="J120" s="29" t="s">
        <v>146</v>
      </c>
      <c r="K120" s="29"/>
      <c r="L120" s="54">
        <v>463558</v>
      </c>
    </row>
    <row r="121" spans="1:15" ht="31.5" x14ac:dyDescent="0.2">
      <c r="A121" s="8">
        <v>40290</v>
      </c>
      <c r="B121" s="55" t="s">
        <v>297</v>
      </c>
      <c r="C121" s="53">
        <v>14496</v>
      </c>
      <c r="D121" s="53">
        <v>14496</v>
      </c>
      <c r="E121" s="8">
        <f>D121-C121</f>
        <v>0</v>
      </c>
      <c r="F121" s="11">
        <v>30</v>
      </c>
      <c r="G121" s="9">
        <f>E121*F121</f>
        <v>0</v>
      </c>
      <c r="H121" s="11">
        <v>0</v>
      </c>
      <c r="I121" s="10">
        <f>E121*F121+H121</f>
        <v>0</v>
      </c>
      <c r="J121" s="29" t="s">
        <v>147</v>
      </c>
      <c r="K121" s="29"/>
      <c r="L121" s="54">
        <v>52031233</v>
      </c>
    </row>
    <row r="122" spans="1:15" ht="31.5" x14ac:dyDescent="0.2">
      <c r="A122" s="8"/>
      <c r="B122" s="55" t="s">
        <v>298</v>
      </c>
      <c r="C122" s="53">
        <v>629.83000000000004</v>
      </c>
      <c r="D122" s="53">
        <v>647.75</v>
      </c>
      <c r="E122" s="8">
        <f>D122-C122</f>
        <v>17.920000000000002</v>
      </c>
      <c r="F122" s="11">
        <v>3000</v>
      </c>
      <c r="G122" s="9">
        <f>E122*F122</f>
        <v>53760</v>
      </c>
      <c r="H122" s="11">
        <v>0</v>
      </c>
      <c r="I122" s="10">
        <f>(E122*F122)+H122</f>
        <v>53760</v>
      </c>
      <c r="J122" s="29" t="s">
        <v>147</v>
      </c>
      <c r="K122" s="29"/>
      <c r="L122" s="54">
        <v>547150004</v>
      </c>
      <c r="N122" s="5">
        <v>53760</v>
      </c>
      <c r="O122" s="5"/>
    </row>
    <row r="123" spans="1:15" ht="47.25" x14ac:dyDescent="0.2">
      <c r="A123" s="8">
        <v>40400</v>
      </c>
      <c r="B123" s="55" t="s">
        <v>60</v>
      </c>
      <c r="C123" s="53">
        <v>3485</v>
      </c>
      <c r="D123" s="53">
        <v>3526</v>
      </c>
      <c r="E123" s="8">
        <f t="shared" si="26"/>
        <v>41</v>
      </c>
      <c r="F123" s="11">
        <v>1</v>
      </c>
      <c r="G123" s="9">
        <f t="shared" si="27"/>
        <v>41</v>
      </c>
      <c r="H123" s="11">
        <v>8</v>
      </c>
      <c r="I123" s="10">
        <f t="shared" ref="I123:I169" si="87">E123*F123+H123</f>
        <v>49</v>
      </c>
      <c r="J123" s="29" t="s">
        <v>146</v>
      </c>
      <c r="K123" s="29"/>
      <c r="L123" s="54">
        <v>1178859</v>
      </c>
    </row>
    <row r="124" spans="1:15" ht="31.5" x14ac:dyDescent="0.2">
      <c r="A124" s="45">
        <v>40402</v>
      </c>
      <c r="B124" s="55" t="s">
        <v>212</v>
      </c>
      <c r="C124" s="53">
        <v>0</v>
      </c>
      <c r="D124" s="53">
        <v>55</v>
      </c>
      <c r="E124" s="8">
        <f t="shared" ref="E124:E129" si="88">D124-C124</f>
        <v>55</v>
      </c>
      <c r="F124" s="11">
        <v>20</v>
      </c>
      <c r="G124" s="9">
        <f t="shared" si="27"/>
        <v>1100</v>
      </c>
      <c r="H124" s="11">
        <v>9</v>
      </c>
      <c r="I124" s="10">
        <f t="shared" si="87"/>
        <v>1109</v>
      </c>
      <c r="J124" s="29" t="s">
        <v>146</v>
      </c>
      <c r="K124" s="29"/>
      <c r="L124" s="54">
        <v>9072064006909</v>
      </c>
    </row>
    <row r="125" spans="1:15" ht="31.5" x14ac:dyDescent="0.2">
      <c r="A125" s="45"/>
      <c r="B125" s="55" t="s">
        <v>211</v>
      </c>
      <c r="C125" s="53">
        <v>6409</v>
      </c>
      <c r="D125" s="53">
        <v>6474</v>
      </c>
      <c r="E125" s="8">
        <f t="shared" si="88"/>
        <v>65</v>
      </c>
      <c r="F125" s="11">
        <v>40</v>
      </c>
      <c r="G125" s="9">
        <f>E125*F125</f>
        <v>2600</v>
      </c>
      <c r="H125" s="11">
        <v>14</v>
      </c>
      <c r="I125" s="10">
        <f t="shared" si="87"/>
        <v>2614</v>
      </c>
      <c r="J125" s="29" t="s">
        <v>146</v>
      </c>
      <c r="K125" s="29"/>
      <c r="L125" s="54">
        <v>711170400216604</v>
      </c>
    </row>
    <row r="126" spans="1:15" ht="31.5" x14ac:dyDescent="0.2">
      <c r="A126" s="45"/>
      <c r="B126" s="55" t="s">
        <v>518</v>
      </c>
      <c r="C126" s="53">
        <v>393</v>
      </c>
      <c r="D126" s="53">
        <v>501</v>
      </c>
      <c r="E126" s="8">
        <f t="shared" ref="E126:E127" si="89">D126-C126</f>
        <v>108</v>
      </c>
      <c r="F126" s="11">
        <v>30</v>
      </c>
      <c r="G126" s="9">
        <f>E126*F126</f>
        <v>3240</v>
      </c>
      <c r="H126" s="11">
        <v>8</v>
      </c>
      <c r="I126" s="10">
        <f t="shared" ref="I126:I127" si="90">E126*F126+H126</f>
        <v>3248</v>
      </c>
      <c r="J126" s="29" t="s">
        <v>146</v>
      </c>
      <c r="K126" s="29"/>
      <c r="L126" s="54">
        <v>9072055002662</v>
      </c>
    </row>
    <row r="127" spans="1:15" ht="31.5" x14ac:dyDescent="0.2">
      <c r="A127" s="45"/>
      <c r="B127" s="55" t="s">
        <v>212</v>
      </c>
      <c r="C127" s="53">
        <v>147112</v>
      </c>
      <c r="D127" s="53">
        <v>147562</v>
      </c>
      <c r="E127" s="8">
        <f t="shared" si="89"/>
        <v>450</v>
      </c>
      <c r="F127" s="11">
        <v>1</v>
      </c>
      <c r="G127" s="9">
        <f t="shared" ref="G127" si="91">E127*F127</f>
        <v>450</v>
      </c>
      <c r="H127" s="11">
        <v>9</v>
      </c>
      <c r="I127" s="10">
        <f t="shared" si="90"/>
        <v>459</v>
      </c>
      <c r="J127" s="29" t="s">
        <v>146</v>
      </c>
      <c r="K127" s="29"/>
      <c r="L127" s="54">
        <v>711370400950027</v>
      </c>
    </row>
    <row r="128" spans="1:15" ht="47.25" x14ac:dyDescent="0.2">
      <c r="A128" s="45">
        <v>40404</v>
      </c>
      <c r="B128" s="55" t="s">
        <v>279</v>
      </c>
      <c r="C128" s="53">
        <v>11935</v>
      </c>
      <c r="D128" s="53">
        <v>12035</v>
      </c>
      <c r="E128" s="8">
        <f t="shared" si="88"/>
        <v>100</v>
      </c>
      <c r="F128" s="11">
        <v>1</v>
      </c>
      <c r="G128" s="9">
        <f>E128*F128</f>
        <v>100</v>
      </c>
      <c r="H128" s="11">
        <v>3</v>
      </c>
      <c r="I128" s="10">
        <f t="shared" si="87"/>
        <v>103</v>
      </c>
      <c r="J128" s="29" t="s">
        <v>146</v>
      </c>
      <c r="K128" s="29"/>
      <c r="L128" s="54">
        <v>603480508435688</v>
      </c>
    </row>
    <row r="129" spans="1:12" ht="47.25" x14ac:dyDescent="0.2">
      <c r="A129" s="45">
        <v>40405</v>
      </c>
      <c r="B129" s="55" t="s">
        <v>271</v>
      </c>
      <c r="C129" s="53">
        <v>93533</v>
      </c>
      <c r="D129" s="53">
        <v>94200</v>
      </c>
      <c r="E129" s="8">
        <f t="shared" si="88"/>
        <v>667</v>
      </c>
      <c r="F129" s="11">
        <v>1</v>
      </c>
      <c r="G129" s="53">
        <f>E129</f>
        <v>667</v>
      </c>
      <c r="H129" s="11">
        <v>0</v>
      </c>
      <c r="I129" s="10">
        <f t="shared" si="87"/>
        <v>667</v>
      </c>
      <c r="J129" s="29" t="s">
        <v>146</v>
      </c>
      <c r="K129" s="29"/>
      <c r="L129" s="11">
        <v>163124</v>
      </c>
    </row>
    <row r="130" spans="1:12" ht="31.5" x14ac:dyDescent="0.2">
      <c r="A130" s="45">
        <v>40407</v>
      </c>
      <c r="B130" s="55" t="s">
        <v>252</v>
      </c>
      <c r="C130" s="53">
        <v>19002</v>
      </c>
      <c r="D130" s="53">
        <v>19059</v>
      </c>
      <c r="E130" s="11">
        <f t="shared" ref="E130:E173" si="92">D130-C130</f>
        <v>57</v>
      </c>
      <c r="F130" s="11">
        <v>1</v>
      </c>
      <c r="G130" s="53">
        <f t="shared" ref="G130:G172" si="93">E130</f>
        <v>57</v>
      </c>
      <c r="H130" s="11">
        <v>7</v>
      </c>
      <c r="I130" s="10">
        <f t="shared" si="87"/>
        <v>64</v>
      </c>
      <c r="J130" s="29" t="s">
        <v>146</v>
      </c>
      <c r="K130" s="29"/>
      <c r="L130" s="11">
        <v>23553</v>
      </c>
    </row>
    <row r="131" spans="1:12" ht="47.25" x14ac:dyDescent="0.2">
      <c r="A131" s="45">
        <v>40408</v>
      </c>
      <c r="B131" s="55" t="s">
        <v>380</v>
      </c>
      <c r="C131" s="53">
        <v>15533</v>
      </c>
      <c r="D131" s="53">
        <v>15829</v>
      </c>
      <c r="E131" s="11">
        <f t="shared" si="92"/>
        <v>296</v>
      </c>
      <c r="F131" s="11">
        <v>1</v>
      </c>
      <c r="G131" s="53">
        <f t="shared" si="93"/>
        <v>296</v>
      </c>
      <c r="H131" s="11">
        <v>13</v>
      </c>
      <c r="I131" s="10">
        <f t="shared" si="87"/>
        <v>309</v>
      </c>
      <c r="J131" s="29" t="s">
        <v>146</v>
      </c>
      <c r="K131" s="29"/>
      <c r="L131" s="11" t="s">
        <v>281</v>
      </c>
    </row>
    <row r="132" spans="1:12" ht="47.25" x14ac:dyDescent="0.2">
      <c r="A132" s="45"/>
      <c r="B132" s="55" t="s">
        <v>61</v>
      </c>
      <c r="C132" s="53">
        <v>71163</v>
      </c>
      <c r="D132" s="53">
        <v>72304</v>
      </c>
      <c r="E132" s="11">
        <f t="shared" si="92"/>
        <v>1141</v>
      </c>
      <c r="F132" s="11">
        <v>1</v>
      </c>
      <c r="G132" s="53">
        <f t="shared" si="93"/>
        <v>1141</v>
      </c>
      <c r="H132" s="11">
        <v>13</v>
      </c>
      <c r="I132" s="10">
        <f t="shared" si="87"/>
        <v>1154</v>
      </c>
      <c r="J132" s="29" t="s">
        <v>146</v>
      </c>
      <c r="K132" s="29"/>
      <c r="L132" s="11" t="s">
        <v>282</v>
      </c>
    </row>
    <row r="133" spans="1:12" ht="31.5" x14ac:dyDescent="0.2">
      <c r="A133" s="8">
        <v>40409</v>
      </c>
      <c r="B133" s="55" t="s">
        <v>249</v>
      </c>
      <c r="C133" s="53">
        <v>6340</v>
      </c>
      <c r="D133" s="53">
        <v>6340</v>
      </c>
      <c r="E133" s="11">
        <f t="shared" si="92"/>
        <v>0</v>
      </c>
      <c r="F133" s="11">
        <v>1</v>
      </c>
      <c r="G133" s="53">
        <f t="shared" si="93"/>
        <v>0</v>
      </c>
      <c r="H133" s="11">
        <v>6</v>
      </c>
      <c r="I133" s="10">
        <f t="shared" si="87"/>
        <v>6</v>
      </c>
      <c r="J133" s="29" t="s">
        <v>146</v>
      </c>
      <c r="K133" s="29"/>
      <c r="L133" s="54">
        <v>7791044064279</v>
      </c>
    </row>
    <row r="134" spans="1:12" ht="31.5" x14ac:dyDescent="0.2">
      <c r="A134" s="8"/>
      <c r="B134" s="55" t="s">
        <v>471</v>
      </c>
      <c r="C134" s="53">
        <v>8910</v>
      </c>
      <c r="D134" s="53">
        <v>9210</v>
      </c>
      <c r="E134" s="11">
        <f t="shared" si="92"/>
        <v>300</v>
      </c>
      <c r="F134" s="11">
        <v>1</v>
      </c>
      <c r="G134" s="53">
        <f t="shared" si="93"/>
        <v>300</v>
      </c>
      <c r="H134" s="11">
        <v>4</v>
      </c>
      <c r="I134" s="10">
        <f t="shared" si="87"/>
        <v>304</v>
      </c>
      <c r="J134" s="29" t="s">
        <v>146</v>
      </c>
      <c r="K134" s="29"/>
      <c r="L134" s="11">
        <v>648349</v>
      </c>
    </row>
    <row r="135" spans="1:12" ht="31.5" x14ac:dyDescent="0.2">
      <c r="A135" s="45">
        <v>40410</v>
      </c>
      <c r="B135" s="55" t="s">
        <v>263</v>
      </c>
      <c r="C135" s="53">
        <v>9021</v>
      </c>
      <c r="D135" s="53">
        <v>9090</v>
      </c>
      <c r="E135" s="11">
        <f t="shared" si="92"/>
        <v>69</v>
      </c>
      <c r="F135" s="11">
        <v>1</v>
      </c>
      <c r="G135" s="53">
        <f t="shared" si="93"/>
        <v>69</v>
      </c>
      <c r="H135" s="11">
        <v>6</v>
      </c>
      <c r="I135" s="10">
        <f t="shared" si="87"/>
        <v>75</v>
      </c>
      <c r="J135" s="29" t="s">
        <v>146</v>
      </c>
      <c r="K135" s="29"/>
      <c r="L135" s="11">
        <v>605432</v>
      </c>
    </row>
    <row r="136" spans="1:12" ht="31.5" x14ac:dyDescent="0.2">
      <c r="A136" s="45">
        <v>40412</v>
      </c>
      <c r="B136" s="55" t="s">
        <v>254</v>
      </c>
      <c r="C136" s="53">
        <v>52544</v>
      </c>
      <c r="D136" s="53">
        <v>52544</v>
      </c>
      <c r="E136" s="11">
        <f t="shared" ref="E136" si="94">D136-C136</f>
        <v>0</v>
      </c>
      <c r="F136" s="11">
        <v>1</v>
      </c>
      <c r="G136" s="53">
        <f t="shared" ref="G136" si="95">E136</f>
        <v>0</v>
      </c>
      <c r="H136" s="11">
        <v>4407</v>
      </c>
      <c r="I136" s="10">
        <f t="shared" ref="I136" si="96">E136*F136+H136</f>
        <v>4407</v>
      </c>
      <c r="J136" s="29" t="s">
        <v>146</v>
      </c>
      <c r="K136" s="29"/>
      <c r="L136" s="54">
        <v>9026047001599</v>
      </c>
    </row>
    <row r="137" spans="1:12" ht="31.5" x14ac:dyDescent="0.2">
      <c r="A137" s="8">
        <v>40414</v>
      </c>
      <c r="B137" s="55" t="s">
        <v>62</v>
      </c>
      <c r="C137" s="53">
        <v>69391</v>
      </c>
      <c r="D137" s="53">
        <v>70216</v>
      </c>
      <c r="E137" s="11">
        <f t="shared" si="92"/>
        <v>825</v>
      </c>
      <c r="F137" s="11">
        <v>1</v>
      </c>
      <c r="G137" s="53">
        <f t="shared" si="93"/>
        <v>825</v>
      </c>
      <c r="H137" s="11">
        <v>10</v>
      </c>
      <c r="I137" s="10">
        <f t="shared" si="87"/>
        <v>835</v>
      </c>
      <c r="J137" s="29" t="s">
        <v>146</v>
      </c>
      <c r="K137" s="29"/>
      <c r="L137" s="11">
        <v>157892</v>
      </c>
    </row>
    <row r="138" spans="1:12" ht="31.5" x14ac:dyDescent="0.2">
      <c r="A138" s="45">
        <v>40415</v>
      </c>
      <c r="B138" s="55" t="s">
        <v>257</v>
      </c>
      <c r="C138" s="53">
        <v>4800</v>
      </c>
      <c r="D138" s="53">
        <v>4867</v>
      </c>
      <c r="E138" s="11">
        <f t="shared" si="92"/>
        <v>67</v>
      </c>
      <c r="F138" s="11">
        <v>1</v>
      </c>
      <c r="G138" s="53">
        <f t="shared" si="93"/>
        <v>67</v>
      </c>
      <c r="H138" s="11">
        <v>4</v>
      </c>
      <c r="I138" s="10">
        <f t="shared" si="87"/>
        <v>71</v>
      </c>
      <c r="J138" s="29" t="s">
        <v>146</v>
      </c>
      <c r="K138" s="29"/>
      <c r="L138" s="11">
        <v>826405</v>
      </c>
    </row>
    <row r="139" spans="1:12" ht="31.5" x14ac:dyDescent="0.2">
      <c r="A139" s="45">
        <v>40416</v>
      </c>
      <c r="B139" s="55" t="s">
        <v>427</v>
      </c>
      <c r="C139" s="53">
        <v>7569</v>
      </c>
      <c r="D139" s="53">
        <v>8431</v>
      </c>
      <c r="E139" s="11">
        <f t="shared" ref="E139" si="97">D139-C139</f>
        <v>862</v>
      </c>
      <c r="F139" s="11">
        <v>1</v>
      </c>
      <c r="G139" s="53">
        <f t="shared" ref="G139" si="98">E139</f>
        <v>862</v>
      </c>
      <c r="H139" s="11">
        <v>3</v>
      </c>
      <c r="I139" s="10">
        <f t="shared" ref="I139" si="99">E139*F139+H139</f>
        <v>865</v>
      </c>
      <c r="J139" s="29" t="s">
        <v>146</v>
      </c>
      <c r="K139" s="29"/>
      <c r="L139" s="54">
        <v>7789045002291</v>
      </c>
    </row>
    <row r="140" spans="1:12" ht="31.5" x14ac:dyDescent="0.2">
      <c r="A140" s="8">
        <v>40417</v>
      </c>
      <c r="B140" s="55" t="s">
        <v>63</v>
      </c>
      <c r="C140" s="53">
        <v>1449</v>
      </c>
      <c r="D140" s="53">
        <v>1460</v>
      </c>
      <c r="E140" s="11">
        <f t="shared" si="92"/>
        <v>11</v>
      </c>
      <c r="F140" s="11">
        <v>1</v>
      </c>
      <c r="G140" s="53">
        <f>E140</f>
        <v>11</v>
      </c>
      <c r="H140" s="11">
        <v>7</v>
      </c>
      <c r="I140" s="10">
        <f t="shared" si="87"/>
        <v>18</v>
      </c>
      <c r="J140" s="29" t="s">
        <v>146</v>
      </c>
      <c r="K140" s="29"/>
      <c r="L140" s="54">
        <v>603480808922895</v>
      </c>
    </row>
    <row r="141" spans="1:12" ht="47.25" x14ac:dyDescent="0.2">
      <c r="A141" s="8">
        <v>40418</v>
      </c>
      <c r="B141" s="55" t="s">
        <v>265</v>
      </c>
      <c r="C141" s="53">
        <v>2530</v>
      </c>
      <c r="D141" s="53">
        <v>2710</v>
      </c>
      <c r="E141" s="11">
        <f t="shared" si="92"/>
        <v>180</v>
      </c>
      <c r="F141" s="11">
        <v>20</v>
      </c>
      <c r="G141" s="53">
        <f>E141*F141</f>
        <v>3600</v>
      </c>
      <c r="H141" s="11">
        <v>508</v>
      </c>
      <c r="I141" s="10">
        <f t="shared" si="87"/>
        <v>4108</v>
      </c>
      <c r="J141" s="29" t="s">
        <v>147</v>
      </c>
      <c r="K141" s="29"/>
      <c r="L141" s="54">
        <v>865680901986178</v>
      </c>
    </row>
    <row r="142" spans="1:12" ht="31.5" x14ac:dyDescent="0.2">
      <c r="A142" s="45">
        <v>40419</v>
      </c>
      <c r="B142" s="55" t="s">
        <v>285</v>
      </c>
      <c r="C142" s="53">
        <v>30190</v>
      </c>
      <c r="D142" s="53">
        <v>30260</v>
      </c>
      <c r="E142" s="11">
        <f t="shared" si="92"/>
        <v>70</v>
      </c>
      <c r="F142" s="11">
        <v>1</v>
      </c>
      <c r="G142" s="53">
        <f t="shared" si="93"/>
        <v>70</v>
      </c>
      <c r="H142" s="11">
        <v>9</v>
      </c>
      <c r="I142" s="10">
        <f t="shared" si="87"/>
        <v>79</v>
      </c>
      <c r="J142" s="29" t="s">
        <v>146</v>
      </c>
      <c r="K142" s="29"/>
      <c r="L142" s="11">
        <v>400474467</v>
      </c>
    </row>
    <row r="143" spans="1:12" ht="31.5" x14ac:dyDescent="0.2">
      <c r="A143" s="45"/>
      <c r="B143" s="55" t="s">
        <v>64</v>
      </c>
      <c r="C143" s="53">
        <v>13042</v>
      </c>
      <c r="D143" s="53">
        <v>13042</v>
      </c>
      <c r="E143" s="11">
        <f>D143-C143</f>
        <v>0</v>
      </c>
      <c r="F143" s="11">
        <v>1</v>
      </c>
      <c r="G143" s="53">
        <f>E143</f>
        <v>0</v>
      </c>
      <c r="H143" s="11">
        <v>8</v>
      </c>
      <c r="I143" s="10">
        <f>E143*F143+H143</f>
        <v>8</v>
      </c>
      <c r="J143" s="29" t="s">
        <v>146</v>
      </c>
      <c r="K143" s="29"/>
      <c r="L143" s="54">
        <v>603701140002309</v>
      </c>
    </row>
    <row r="144" spans="1:12" ht="47.25" x14ac:dyDescent="0.2">
      <c r="A144" s="45">
        <v>40420</v>
      </c>
      <c r="B144" s="55" t="s">
        <v>267</v>
      </c>
      <c r="C144" s="53">
        <v>17064</v>
      </c>
      <c r="D144" s="53">
        <v>17914</v>
      </c>
      <c r="E144" s="11">
        <f t="shared" ref="E144" si="100">D144-C144</f>
        <v>850</v>
      </c>
      <c r="F144" s="11">
        <v>1</v>
      </c>
      <c r="G144" s="53">
        <f t="shared" ref="G144" si="101">E144</f>
        <v>850</v>
      </c>
      <c r="H144" s="11">
        <v>5</v>
      </c>
      <c r="I144" s="10">
        <f t="shared" ref="I144" si="102">E144*F144+H144</f>
        <v>855</v>
      </c>
      <c r="J144" s="29" t="s">
        <v>146</v>
      </c>
      <c r="K144" s="29"/>
      <c r="L144" s="54">
        <v>7789050060178</v>
      </c>
    </row>
    <row r="145" spans="1:12" ht="31.5" x14ac:dyDescent="0.2">
      <c r="A145" s="8">
        <v>40422</v>
      </c>
      <c r="B145" s="55" t="s">
        <v>261</v>
      </c>
      <c r="C145" s="53">
        <v>53260</v>
      </c>
      <c r="D145" s="53">
        <v>53260</v>
      </c>
      <c r="E145" s="11">
        <f t="shared" si="92"/>
        <v>0</v>
      </c>
      <c r="F145" s="11">
        <v>1</v>
      </c>
      <c r="G145" s="53">
        <f t="shared" si="93"/>
        <v>0</v>
      </c>
      <c r="H145" s="11">
        <v>13</v>
      </c>
      <c r="I145" s="10">
        <f t="shared" si="87"/>
        <v>13</v>
      </c>
      <c r="J145" s="29" t="s">
        <v>146</v>
      </c>
      <c r="K145" s="29" t="s">
        <v>198</v>
      </c>
      <c r="L145" s="11">
        <v>538103</v>
      </c>
    </row>
    <row r="146" spans="1:12" ht="47.25" x14ac:dyDescent="0.2">
      <c r="A146" s="45">
        <v>40423</v>
      </c>
      <c r="B146" s="55" t="s">
        <v>65</v>
      </c>
      <c r="C146" s="53">
        <v>50625</v>
      </c>
      <c r="D146" s="53">
        <v>52346</v>
      </c>
      <c r="E146" s="11">
        <f>D146-C146</f>
        <v>1721</v>
      </c>
      <c r="F146" s="11">
        <v>1</v>
      </c>
      <c r="G146" s="53">
        <f t="shared" si="93"/>
        <v>1721</v>
      </c>
      <c r="H146" s="11">
        <v>0</v>
      </c>
      <c r="I146" s="10">
        <f t="shared" si="87"/>
        <v>1721</v>
      </c>
      <c r="J146" s="29" t="s">
        <v>146</v>
      </c>
      <c r="K146" s="29"/>
      <c r="L146" s="54">
        <v>603571209929986</v>
      </c>
    </row>
    <row r="147" spans="1:12" ht="31.5" x14ac:dyDescent="0.2">
      <c r="A147" s="45">
        <v>40425</v>
      </c>
      <c r="B147" s="55" t="s">
        <v>256</v>
      </c>
      <c r="C147" s="53">
        <v>5517</v>
      </c>
      <c r="D147" s="53">
        <v>6157</v>
      </c>
      <c r="E147" s="11">
        <f>D147-C147</f>
        <v>640</v>
      </c>
      <c r="F147" s="11">
        <v>1</v>
      </c>
      <c r="G147" s="53">
        <f>E147*F147</f>
        <v>640</v>
      </c>
      <c r="H147" s="11">
        <v>18</v>
      </c>
      <c r="I147" s="10">
        <f t="shared" si="87"/>
        <v>658</v>
      </c>
      <c r="J147" s="29" t="s">
        <v>146</v>
      </c>
      <c r="K147" s="29"/>
      <c r="L147" s="54">
        <v>91330063010112</v>
      </c>
    </row>
    <row r="148" spans="1:12" ht="31.5" x14ac:dyDescent="0.2">
      <c r="A148" s="8">
        <v>40426</v>
      </c>
      <c r="B148" s="55" t="s">
        <v>330</v>
      </c>
      <c r="C148" s="53">
        <v>21336</v>
      </c>
      <c r="D148" s="53">
        <v>21336</v>
      </c>
      <c r="E148" s="11">
        <f t="shared" si="92"/>
        <v>0</v>
      </c>
      <c r="F148" s="11">
        <v>1</v>
      </c>
      <c r="G148" s="53">
        <f t="shared" si="93"/>
        <v>0</v>
      </c>
      <c r="H148" s="11"/>
      <c r="I148" s="10">
        <f t="shared" si="87"/>
        <v>0</v>
      </c>
      <c r="J148" s="29" t="s">
        <v>146</v>
      </c>
      <c r="K148" s="29"/>
      <c r="L148" s="11">
        <v>60843461</v>
      </c>
    </row>
    <row r="149" spans="1:12" ht="31.5" x14ac:dyDescent="0.2">
      <c r="A149" s="8"/>
      <c r="B149" s="55" t="s">
        <v>331</v>
      </c>
      <c r="C149" s="53">
        <v>52025</v>
      </c>
      <c r="D149" s="53">
        <v>53083</v>
      </c>
      <c r="E149" s="11">
        <f t="shared" si="92"/>
        <v>1058</v>
      </c>
      <c r="F149" s="11">
        <v>1</v>
      </c>
      <c r="G149" s="53">
        <f t="shared" si="93"/>
        <v>1058</v>
      </c>
      <c r="H149" s="11"/>
      <c r="I149" s="10">
        <f t="shared" si="87"/>
        <v>1058</v>
      </c>
      <c r="J149" s="29" t="s">
        <v>146</v>
      </c>
      <c r="K149" s="29"/>
      <c r="L149" s="11">
        <v>616193</v>
      </c>
    </row>
    <row r="150" spans="1:12" ht="31.5" x14ac:dyDescent="0.2">
      <c r="A150" s="45"/>
      <c r="B150" s="55" t="s">
        <v>332</v>
      </c>
      <c r="C150" s="53">
        <v>22156</v>
      </c>
      <c r="D150" s="53">
        <v>22933</v>
      </c>
      <c r="E150" s="11">
        <f t="shared" si="92"/>
        <v>777</v>
      </c>
      <c r="F150" s="11">
        <v>1</v>
      </c>
      <c r="G150" s="53">
        <f t="shared" si="93"/>
        <v>777</v>
      </c>
      <c r="H150" s="11">
        <v>18</v>
      </c>
      <c r="I150" s="10">
        <f t="shared" si="87"/>
        <v>795</v>
      </c>
      <c r="J150" s="29" t="s">
        <v>146</v>
      </c>
      <c r="K150" s="29"/>
      <c r="L150" s="54">
        <v>7791026013250</v>
      </c>
    </row>
    <row r="151" spans="1:12" ht="31.5" x14ac:dyDescent="0.2">
      <c r="A151" s="8">
        <v>40427</v>
      </c>
      <c r="B151" s="55" t="s">
        <v>66</v>
      </c>
      <c r="C151" s="53">
        <v>12467</v>
      </c>
      <c r="D151" s="53">
        <v>12614</v>
      </c>
      <c r="E151" s="11">
        <f t="shared" si="92"/>
        <v>147</v>
      </c>
      <c r="F151" s="11">
        <v>1</v>
      </c>
      <c r="G151" s="53">
        <f t="shared" si="93"/>
        <v>147</v>
      </c>
      <c r="H151" s="11">
        <v>3</v>
      </c>
      <c r="I151" s="10">
        <f t="shared" si="87"/>
        <v>150</v>
      </c>
      <c r="J151" s="29" t="s">
        <v>146</v>
      </c>
      <c r="K151" s="29"/>
      <c r="L151" s="11">
        <v>226218</v>
      </c>
    </row>
    <row r="152" spans="1:12" ht="31.5" x14ac:dyDescent="0.2">
      <c r="A152" s="45">
        <v>40428</v>
      </c>
      <c r="B152" s="55" t="s">
        <v>67</v>
      </c>
      <c r="C152" s="53">
        <v>54063</v>
      </c>
      <c r="D152" s="53">
        <v>54630</v>
      </c>
      <c r="E152" s="11">
        <f t="shared" si="92"/>
        <v>567</v>
      </c>
      <c r="F152" s="11">
        <v>1</v>
      </c>
      <c r="G152" s="53">
        <f t="shared" si="93"/>
        <v>567</v>
      </c>
      <c r="H152" s="11">
        <v>8</v>
      </c>
      <c r="I152" s="10">
        <f t="shared" si="87"/>
        <v>575</v>
      </c>
      <c r="J152" s="29" t="s">
        <v>146</v>
      </c>
      <c r="K152" s="29"/>
      <c r="L152" s="54">
        <v>813490</v>
      </c>
    </row>
    <row r="153" spans="1:12" ht="47.25" x14ac:dyDescent="0.2">
      <c r="A153" s="45">
        <v>40429</v>
      </c>
      <c r="B153" s="55" t="s">
        <v>68</v>
      </c>
      <c r="C153" s="53">
        <v>2481</v>
      </c>
      <c r="D153" s="53">
        <v>2509</v>
      </c>
      <c r="E153" s="11">
        <f t="shared" si="92"/>
        <v>28</v>
      </c>
      <c r="F153" s="11">
        <v>1</v>
      </c>
      <c r="G153" s="53">
        <f t="shared" si="93"/>
        <v>28</v>
      </c>
      <c r="H153" s="11">
        <v>9</v>
      </c>
      <c r="I153" s="10">
        <f t="shared" si="87"/>
        <v>37</v>
      </c>
      <c r="J153" s="29" t="s">
        <v>146</v>
      </c>
      <c r="K153" s="29"/>
      <c r="L153" s="54">
        <v>603770903253827</v>
      </c>
    </row>
    <row r="154" spans="1:12" ht="31.5" x14ac:dyDescent="0.2">
      <c r="A154" s="45">
        <v>40430</v>
      </c>
      <c r="B154" s="55" t="s">
        <v>69</v>
      </c>
      <c r="C154" s="53">
        <v>3049</v>
      </c>
      <c r="D154" s="53">
        <v>3156</v>
      </c>
      <c r="E154" s="11">
        <f t="shared" ref="E154" si="103">D154-C154</f>
        <v>107</v>
      </c>
      <c r="F154" s="11">
        <v>1</v>
      </c>
      <c r="G154" s="53">
        <f t="shared" ref="G154" si="104">E154</f>
        <v>107</v>
      </c>
      <c r="H154" s="11">
        <v>8</v>
      </c>
      <c r="I154" s="10">
        <f t="shared" ref="I154" si="105">E154*F154+H154</f>
        <v>115</v>
      </c>
      <c r="J154" s="29" t="s">
        <v>146</v>
      </c>
      <c r="K154" s="29"/>
      <c r="L154" s="54">
        <v>7791047076206</v>
      </c>
    </row>
    <row r="155" spans="1:12" ht="31.5" x14ac:dyDescent="0.2">
      <c r="A155" s="8">
        <v>40431</v>
      </c>
      <c r="B155" s="55" t="s">
        <v>70</v>
      </c>
      <c r="C155" s="53">
        <v>26659</v>
      </c>
      <c r="D155" s="53">
        <v>26758</v>
      </c>
      <c r="E155" s="11">
        <f t="shared" si="92"/>
        <v>99</v>
      </c>
      <c r="F155" s="11">
        <v>1</v>
      </c>
      <c r="G155" s="53">
        <f t="shared" si="93"/>
        <v>99</v>
      </c>
      <c r="H155" s="11">
        <v>10</v>
      </c>
      <c r="I155" s="10">
        <f t="shared" si="87"/>
        <v>109</v>
      </c>
      <c r="J155" s="29" t="s">
        <v>146</v>
      </c>
      <c r="K155" s="29"/>
      <c r="L155" s="54">
        <v>7882035002754</v>
      </c>
    </row>
    <row r="156" spans="1:12" ht="47.25" x14ac:dyDescent="0.2">
      <c r="A156" s="45">
        <v>40432</v>
      </c>
      <c r="B156" s="55" t="s">
        <v>71</v>
      </c>
      <c r="C156" s="53">
        <v>23580</v>
      </c>
      <c r="D156" s="53">
        <v>23605</v>
      </c>
      <c r="E156" s="11">
        <f>D156-C156</f>
        <v>25</v>
      </c>
      <c r="F156" s="11">
        <v>1</v>
      </c>
      <c r="G156" s="53">
        <f t="shared" si="93"/>
        <v>25</v>
      </c>
      <c r="H156" s="11">
        <v>5</v>
      </c>
      <c r="I156" s="10">
        <f t="shared" si="87"/>
        <v>30</v>
      </c>
      <c r="J156" s="29" t="s">
        <v>146</v>
      </c>
      <c r="K156" s="29"/>
      <c r="L156" s="11">
        <v>666224</v>
      </c>
    </row>
    <row r="157" spans="1:12" ht="47.25" x14ac:dyDescent="0.2">
      <c r="A157" s="45"/>
      <c r="B157" s="55" t="s">
        <v>283</v>
      </c>
      <c r="C157" s="53">
        <v>2025</v>
      </c>
      <c r="D157" s="53">
        <v>2130</v>
      </c>
      <c r="E157" s="11">
        <f t="shared" si="92"/>
        <v>105</v>
      </c>
      <c r="F157" s="11">
        <v>1</v>
      </c>
      <c r="G157" s="53">
        <f t="shared" si="93"/>
        <v>105</v>
      </c>
      <c r="H157" s="11">
        <v>17</v>
      </c>
      <c r="I157" s="10">
        <f t="shared" si="87"/>
        <v>122</v>
      </c>
      <c r="J157" s="29" t="s">
        <v>146</v>
      </c>
      <c r="K157" s="29"/>
      <c r="L157" s="54">
        <v>7791045005296</v>
      </c>
    </row>
    <row r="158" spans="1:12" ht="47.25" x14ac:dyDescent="0.2">
      <c r="A158" s="45"/>
      <c r="B158" s="55" t="s">
        <v>71</v>
      </c>
      <c r="C158" s="53">
        <v>1655</v>
      </c>
      <c r="D158" s="53">
        <v>1665</v>
      </c>
      <c r="E158" s="11">
        <f>D158-C158</f>
        <v>10</v>
      </c>
      <c r="F158" s="11">
        <v>1</v>
      </c>
      <c r="G158" s="53">
        <f>E158</f>
        <v>10</v>
      </c>
      <c r="H158" s="11">
        <v>6</v>
      </c>
      <c r="I158" s="10">
        <f>E158*F158+H158</f>
        <v>16</v>
      </c>
      <c r="J158" s="29" t="s">
        <v>146</v>
      </c>
      <c r="K158" s="29"/>
      <c r="L158" s="54">
        <v>603480808905683</v>
      </c>
    </row>
    <row r="159" spans="1:12" ht="31.5" x14ac:dyDescent="0.2">
      <c r="A159" s="45">
        <v>40433</v>
      </c>
      <c r="B159" s="55" t="s">
        <v>284</v>
      </c>
      <c r="C159" s="53">
        <v>45310</v>
      </c>
      <c r="D159" s="53">
        <v>45860</v>
      </c>
      <c r="E159" s="11">
        <f>D159-C159</f>
        <v>550</v>
      </c>
      <c r="F159" s="11">
        <v>1</v>
      </c>
      <c r="G159" s="53">
        <f>E159</f>
        <v>550</v>
      </c>
      <c r="H159" s="11">
        <v>0</v>
      </c>
      <c r="I159" s="10">
        <f>E159*F159+H159</f>
        <v>550</v>
      </c>
      <c r="J159" s="29" t="s">
        <v>146</v>
      </c>
      <c r="K159" s="29"/>
      <c r="L159" s="11">
        <v>162459</v>
      </c>
    </row>
    <row r="160" spans="1:12" ht="47.25" x14ac:dyDescent="0.2">
      <c r="A160" s="45">
        <v>40438</v>
      </c>
      <c r="B160" s="55" t="s">
        <v>504</v>
      </c>
      <c r="C160" s="53">
        <v>4990</v>
      </c>
      <c r="D160" s="53">
        <v>5027</v>
      </c>
      <c r="E160" s="11">
        <f t="shared" si="92"/>
        <v>37</v>
      </c>
      <c r="F160" s="11">
        <v>1</v>
      </c>
      <c r="G160" s="53">
        <f t="shared" si="93"/>
        <v>37</v>
      </c>
      <c r="H160" s="11">
        <v>6</v>
      </c>
      <c r="I160" s="10">
        <f t="shared" si="87"/>
        <v>43</v>
      </c>
      <c r="J160" s="29" t="s">
        <v>146</v>
      </c>
      <c r="K160" s="29"/>
      <c r="L160" s="11">
        <v>827244</v>
      </c>
    </row>
    <row r="161" spans="1:12" ht="47.25" x14ac:dyDescent="0.2">
      <c r="A161" s="8">
        <v>40439</v>
      </c>
      <c r="B161" s="55" t="s">
        <v>280</v>
      </c>
      <c r="C161" s="53">
        <v>13295</v>
      </c>
      <c r="D161" s="53">
        <v>13346</v>
      </c>
      <c r="E161" s="11">
        <f t="shared" si="92"/>
        <v>51</v>
      </c>
      <c r="F161" s="11">
        <v>1</v>
      </c>
      <c r="G161" s="53">
        <f t="shared" si="93"/>
        <v>51</v>
      </c>
      <c r="H161" s="11">
        <v>3</v>
      </c>
      <c r="I161" s="10">
        <f t="shared" si="87"/>
        <v>54</v>
      </c>
      <c r="J161" s="29" t="s">
        <v>146</v>
      </c>
      <c r="K161" s="29"/>
      <c r="L161" s="11">
        <v>3245994</v>
      </c>
    </row>
    <row r="162" spans="1:12" ht="31.5" x14ac:dyDescent="0.2">
      <c r="A162" s="45">
        <v>40441</v>
      </c>
      <c r="B162" s="55" t="s">
        <v>72</v>
      </c>
      <c r="C162" s="53">
        <v>78785</v>
      </c>
      <c r="D162" s="53">
        <v>80287</v>
      </c>
      <c r="E162" s="11">
        <f>D162-C162</f>
        <v>1502</v>
      </c>
      <c r="F162" s="11">
        <v>1</v>
      </c>
      <c r="G162" s="53">
        <f t="shared" si="93"/>
        <v>1502</v>
      </c>
      <c r="H162" s="11">
        <v>6</v>
      </c>
      <c r="I162" s="10">
        <f t="shared" si="87"/>
        <v>1508</v>
      </c>
      <c r="J162" s="29" t="s">
        <v>146</v>
      </c>
      <c r="K162" s="29"/>
      <c r="L162" s="11">
        <v>705626</v>
      </c>
    </row>
    <row r="163" spans="1:12" ht="31.5" x14ac:dyDescent="0.2">
      <c r="A163" s="45"/>
      <c r="B163" s="55" t="s">
        <v>72</v>
      </c>
      <c r="C163" s="53">
        <v>7383</v>
      </c>
      <c r="D163" s="53">
        <v>9438</v>
      </c>
      <c r="E163" s="11">
        <f>D163-C163</f>
        <v>2055</v>
      </c>
      <c r="F163" s="11">
        <v>1</v>
      </c>
      <c r="G163" s="53">
        <f t="shared" si="93"/>
        <v>2055</v>
      </c>
      <c r="H163" s="11">
        <v>7</v>
      </c>
      <c r="I163" s="10">
        <f t="shared" si="87"/>
        <v>2062</v>
      </c>
      <c r="J163" s="29" t="s">
        <v>146</v>
      </c>
      <c r="K163" s="29"/>
      <c r="L163" s="54">
        <v>7791062022412</v>
      </c>
    </row>
    <row r="164" spans="1:12" ht="31.5" x14ac:dyDescent="0.2">
      <c r="A164" s="8"/>
      <c r="B164" s="55" t="s">
        <v>260</v>
      </c>
      <c r="C164" s="53">
        <v>5478</v>
      </c>
      <c r="D164" s="53">
        <v>6092</v>
      </c>
      <c r="E164" s="11">
        <f t="shared" ref="E164" si="106">D164-C164</f>
        <v>614</v>
      </c>
      <c r="F164" s="11">
        <v>1</v>
      </c>
      <c r="G164" s="53">
        <f t="shared" ref="G164" si="107">E164</f>
        <v>614</v>
      </c>
      <c r="H164" s="11">
        <v>14</v>
      </c>
      <c r="I164" s="10">
        <f t="shared" ref="I164" si="108">E164*F164+H164</f>
        <v>628</v>
      </c>
      <c r="J164" s="29" t="s">
        <v>146</v>
      </c>
      <c r="K164" s="29"/>
      <c r="L164" s="54">
        <v>7791048019634</v>
      </c>
    </row>
    <row r="165" spans="1:12" ht="31.5" x14ac:dyDescent="0.2">
      <c r="A165" s="8"/>
      <c r="B165" s="55" t="s">
        <v>519</v>
      </c>
      <c r="C165" s="53">
        <v>10624</v>
      </c>
      <c r="D165" s="53">
        <v>11065</v>
      </c>
      <c r="E165" s="11">
        <f t="shared" ref="E165" si="109">D165-C165</f>
        <v>441</v>
      </c>
      <c r="F165" s="11">
        <v>1</v>
      </c>
      <c r="G165" s="53">
        <f t="shared" ref="G165" si="110">E165</f>
        <v>441</v>
      </c>
      <c r="H165" s="11">
        <v>7</v>
      </c>
      <c r="I165" s="10">
        <f t="shared" ref="I165" si="111">E165*F165+H165</f>
        <v>448</v>
      </c>
      <c r="J165" s="29" t="s">
        <v>146</v>
      </c>
      <c r="K165" s="29"/>
      <c r="L165" s="54">
        <v>8490051004934</v>
      </c>
    </row>
    <row r="166" spans="1:12" ht="31.5" x14ac:dyDescent="0.2">
      <c r="A166" s="8"/>
      <c r="B166" s="55" t="s">
        <v>520</v>
      </c>
      <c r="C166" s="53">
        <v>723</v>
      </c>
      <c r="D166" s="53">
        <v>823</v>
      </c>
      <c r="E166" s="11">
        <f t="shared" ref="E166" si="112">D166-C166</f>
        <v>100</v>
      </c>
      <c r="F166" s="11">
        <v>1</v>
      </c>
      <c r="G166" s="53">
        <f t="shared" ref="G166" si="113">E166</f>
        <v>100</v>
      </c>
      <c r="H166" s="11">
        <v>8</v>
      </c>
      <c r="I166" s="10">
        <f t="shared" ref="I166" si="114">E166*F166+H166</f>
        <v>108</v>
      </c>
      <c r="J166" s="29" t="s">
        <v>146</v>
      </c>
      <c r="K166" s="29"/>
      <c r="L166" s="54">
        <v>8430051002774</v>
      </c>
    </row>
    <row r="167" spans="1:12" ht="31.5" x14ac:dyDescent="0.2">
      <c r="A167" s="8">
        <v>40442</v>
      </c>
      <c r="B167" s="55" t="s">
        <v>73</v>
      </c>
      <c r="C167" s="53">
        <v>46068</v>
      </c>
      <c r="D167" s="53">
        <v>46969</v>
      </c>
      <c r="E167" s="11">
        <f t="shared" si="92"/>
        <v>901</v>
      </c>
      <c r="F167" s="11">
        <v>1</v>
      </c>
      <c r="G167" s="53">
        <f t="shared" si="93"/>
        <v>901</v>
      </c>
      <c r="H167" s="11">
        <v>3</v>
      </c>
      <c r="I167" s="10">
        <f t="shared" si="87"/>
        <v>904</v>
      </c>
      <c r="J167" s="29" t="s">
        <v>146</v>
      </c>
      <c r="K167" s="29"/>
      <c r="L167" s="11">
        <v>40078711</v>
      </c>
    </row>
    <row r="168" spans="1:12" ht="31.5" x14ac:dyDescent="0.2">
      <c r="A168" s="8"/>
      <c r="B168" s="55" t="s">
        <v>547</v>
      </c>
      <c r="C168" s="53">
        <v>2289</v>
      </c>
      <c r="D168" s="53">
        <v>3631</v>
      </c>
      <c r="E168" s="11">
        <f t="shared" ref="E168" si="115">D168-C168</f>
        <v>1342</v>
      </c>
      <c r="F168" s="11">
        <v>1</v>
      </c>
      <c r="G168" s="53">
        <f t="shared" ref="G168" si="116">E168</f>
        <v>1342</v>
      </c>
      <c r="H168" s="11">
        <v>7</v>
      </c>
      <c r="I168" s="10">
        <f t="shared" ref="I168" si="117">E168*F168+H168</f>
        <v>1349</v>
      </c>
      <c r="J168" s="29" t="s">
        <v>146</v>
      </c>
      <c r="K168" s="29"/>
      <c r="L168" s="11">
        <v>5654813</v>
      </c>
    </row>
    <row r="169" spans="1:12" ht="31.5" x14ac:dyDescent="0.2">
      <c r="A169" s="45">
        <v>40443</v>
      </c>
      <c r="B169" s="55" t="s">
        <v>74</v>
      </c>
      <c r="C169" s="53">
        <v>25703</v>
      </c>
      <c r="D169" s="53">
        <v>26409</v>
      </c>
      <c r="E169" s="11">
        <f t="shared" si="92"/>
        <v>706</v>
      </c>
      <c r="F169" s="11">
        <v>1</v>
      </c>
      <c r="G169" s="53">
        <f t="shared" si="93"/>
        <v>706</v>
      </c>
      <c r="H169" s="11">
        <v>18</v>
      </c>
      <c r="I169" s="10">
        <f t="shared" si="87"/>
        <v>724</v>
      </c>
      <c r="J169" s="29" t="s">
        <v>146</v>
      </c>
      <c r="K169" s="29"/>
      <c r="L169" s="54">
        <v>9026048002273</v>
      </c>
    </row>
    <row r="170" spans="1:12" ht="31.5" x14ac:dyDescent="0.2">
      <c r="A170" s="8">
        <v>40449</v>
      </c>
      <c r="B170" s="55" t="s">
        <v>75</v>
      </c>
      <c r="C170" s="53">
        <v>2018</v>
      </c>
      <c r="D170" s="53">
        <v>2720</v>
      </c>
      <c r="E170" s="11">
        <f t="shared" si="92"/>
        <v>702</v>
      </c>
      <c r="F170" s="11">
        <v>1</v>
      </c>
      <c r="G170" s="53">
        <f t="shared" si="93"/>
        <v>702</v>
      </c>
      <c r="H170" s="11">
        <v>23</v>
      </c>
      <c r="I170" s="10">
        <f t="shared" ref="I170:I220" si="118">E170*F170+H170</f>
        <v>725</v>
      </c>
      <c r="J170" s="29" t="s">
        <v>146</v>
      </c>
      <c r="K170" s="29"/>
      <c r="L170" s="54">
        <v>107551066003675</v>
      </c>
    </row>
    <row r="171" spans="1:12" ht="31.5" x14ac:dyDescent="0.2">
      <c r="A171" s="45">
        <v>40450</v>
      </c>
      <c r="B171" s="55" t="s">
        <v>411</v>
      </c>
      <c r="C171" s="11">
        <v>7167</v>
      </c>
      <c r="D171" s="11">
        <v>7192</v>
      </c>
      <c r="E171" s="11">
        <f t="shared" si="92"/>
        <v>25</v>
      </c>
      <c r="F171" s="11">
        <v>8</v>
      </c>
      <c r="G171" s="53">
        <f t="shared" si="93"/>
        <v>25</v>
      </c>
      <c r="H171" s="11">
        <v>6</v>
      </c>
      <c r="I171" s="10">
        <f t="shared" si="118"/>
        <v>206</v>
      </c>
      <c r="J171" s="29" t="s">
        <v>146</v>
      </c>
      <c r="K171" s="29"/>
      <c r="L171" s="11">
        <v>327600</v>
      </c>
    </row>
    <row r="172" spans="1:12" ht="31.5" x14ac:dyDescent="0.2">
      <c r="A172" s="8">
        <v>40451</v>
      </c>
      <c r="B172" s="55" t="s">
        <v>251</v>
      </c>
      <c r="C172" s="11">
        <v>150960</v>
      </c>
      <c r="D172" s="11">
        <v>152120</v>
      </c>
      <c r="E172" s="11">
        <f t="shared" si="92"/>
        <v>1160</v>
      </c>
      <c r="F172" s="11">
        <v>1</v>
      </c>
      <c r="G172" s="53">
        <f t="shared" si="93"/>
        <v>1160</v>
      </c>
      <c r="H172" s="11">
        <v>4</v>
      </c>
      <c r="I172" s="10">
        <f t="shared" si="118"/>
        <v>1164</v>
      </c>
      <c r="J172" s="29" t="s">
        <v>146</v>
      </c>
      <c r="K172" s="29"/>
      <c r="L172" s="11">
        <v>888089</v>
      </c>
    </row>
    <row r="173" spans="1:12" ht="31.5" x14ac:dyDescent="0.2">
      <c r="A173" s="45"/>
      <c r="B173" s="55" t="s">
        <v>139</v>
      </c>
      <c r="C173" s="11">
        <v>19975</v>
      </c>
      <c r="D173" s="11">
        <v>20288</v>
      </c>
      <c r="E173" s="11">
        <f t="shared" si="92"/>
        <v>313</v>
      </c>
      <c r="F173" s="11">
        <v>1</v>
      </c>
      <c r="G173" s="53">
        <f>E173*F173</f>
        <v>313</v>
      </c>
      <c r="H173" s="11">
        <v>4</v>
      </c>
      <c r="I173" s="10">
        <f t="shared" si="118"/>
        <v>317</v>
      </c>
      <c r="J173" s="29" t="s">
        <v>146</v>
      </c>
      <c r="K173" s="29"/>
      <c r="L173" s="11">
        <v>190591</v>
      </c>
    </row>
    <row r="174" spans="1:12" ht="31.5" x14ac:dyDescent="0.2">
      <c r="A174" s="8">
        <v>40456</v>
      </c>
      <c r="B174" s="55" t="s">
        <v>379</v>
      </c>
      <c r="C174" s="11">
        <v>21531</v>
      </c>
      <c r="D174" s="11">
        <v>22317</v>
      </c>
      <c r="E174" s="11">
        <f t="shared" ref="E174:E175" si="119">D174-C174</f>
        <v>786</v>
      </c>
      <c r="F174" s="11">
        <v>1</v>
      </c>
      <c r="G174" s="53">
        <f t="shared" ref="G174" si="120">E174</f>
        <v>786</v>
      </c>
      <c r="H174" s="11">
        <v>10</v>
      </c>
      <c r="I174" s="10">
        <f t="shared" ref="I174" si="121">E174*F174+H174</f>
        <v>796</v>
      </c>
      <c r="J174" s="29" t="s">
        <v>146</v>
      </c>
      <c r="K174" s="29"/>
      <c r="L174" s="54">
        <v>7882040000745</v>
      </c>
    </row>
    <row r="175" spans="1:12" ht="47.25" x14ac:dyDescent="0.2">
      <c r="A175" s="45">
        <v>40457</v>
      </c>
      <c r="B175" s="55" t="s">
        <v>505</v>
      </c>
      <c r="C175" s="11">
        <v>154825</v>
      </c>
      <c r="D175" s="11">
        <v>156882</v>
      </c>
      <c r="E175" s="11">
        <f t="shared" si="119"/>
        <v>2057</v>
      </c>
      <c r="F175" s="11">
        <v>1</v>
      </c>
      <c r="G175" s="53">
        <f t="shared" ref="G175:G187" si="122">E175</f>
        <v>2057</v>
      </c>
      <c r="H175" s="11">
        <v>12</v>
      </c>
      <c r="I175" s="10">
        <f t="shared" si="118"/>
        <v>2069</v>
      </c>
      <c r="J175" s="29" t="s">
        <v>146</v>
      </c>
      <c r="K175" s="29"/>
      <c r="L175" s="11">
        <v>45080</v>
      </c>
    </row>
    <row r="176" spans="1:12" ht="47.25" x14ac:dyDescent="0.2">
      <c r="A176" s="45"/>
      <c r="B176" s="55" t="s">
        <v>506</v>
      </c>
      <c r="C176" s="11">
        <v>39895</v>
      </c>
      <c r="D176" s="11">
        <v>40667</v>
      </c>
      <c r="E176" s="11">
        <f t="shared" ref="E176:E223" si="123">D176-C176</f>
        <v>772</v>
      </c>
      <c r="F176" s="11">
        <v>1</v>
      </c>
      <c r="G176" s="53">
        <f t="shared" si="122"/>
        <v>772</v>
      </c>
      <c r="H176" s="11"/>
      <c r="I176" s="10">
        <f t="shared" si="118"/>
        <v>772</v>
      </c>
      <c r="J176" s="29" t="s">
        <v>146</v>
      </c>
      <c r="K176" s="29"/>
      <c r="L176" s="54">
        <v>5320</v>
      </c>
    </row>
    <row r="177" spans="1:15" ht="31.5" x14ac:dyDescent="0.2">
      <c r="A177" s="8">
        <v>40458</v>
      </c>
      <c r="B177" s="55" t="s">
        <v>509</v>
      </c>
      <c r="C177" s="11">
        <v>23272</v>
      </c>
      <c r="D177" s="11">
        <v>23272</v>
      </c>
      <c r="E177" s="11">
        <f>D177-C177</f>
        <v>0</v>
      </c>
      <c r="F177" s="11">
        <v>1</v>
      </c>
      <c r="G177" s="53">
        <f>E177</f>
        <v>0</v>
      </c>
      <c r="H177" s="11">
        <v>12</v>
      </c>
      <c r="I177" s="10">
        <f>E177*F177+H177</f>
        <v>12</v>
      </c>
      <c r="J177" s="29" t="s">
        <v>146</v>
      </c>
      <c r="K177" s="29"/>
      <c r="L177" s="54">
        <v>603480603719263</v>
      </c>
    </row>
    <row r="178" spans="1:15" ht="31.5" x14ac:dyDescent="0.2">
      <c r="A178" s="8"/>
      <c r="B178" s="55" t="s">
        <v>509</v>
      </c>
      <c r="C178" s="11">
        <v>1419</v>
      </c>
      <c r="D178" s="11">
        <v>1611</v>
      </c>
      <c r="E178" s="11">
        <f>D178-C178</f>
        <v>192</v>
      </c>
      <c r="F178" s="11">
        <v>1</v>
      </c>
      <c r="G178" s="53">
        <f>E178</f>
        <v>192</v>
      </c>
      <c r="H178" s="11">
        <v>14</v>
      </c>
      <c r="I178" s="10">
        <f>E178*F178+H178</f>
        <v>206</v>
      </c>
      <c r="J178" s="29" t="s">
        <v>146</v>
      </c>
      <c r="K178" s="29"/>
      <c r="L178" s="54">
        <v>9131061002675</v>
      </c>
    </row>
    <row r="179" spans="1:15" ht="31.5" x14ac:dyDescent="0.2">
      <c r="A179" s="45">
        <v>40460</v>
      </c>
      <c r="B179" s="55" t="s">
        <v>76</v>
      </c>
      <c r="C179" s="11">
        <v>3815</v>
      </c>
      <c r="D179" s="11">
        <v>3845</v>
      </c>
      <c r="E179" s="11">
        <f>D179-C179</f>
        <v>30</v>
      </c>
      <c r="F179" s="11">
        <v>20</v>
      </c>
      <c r="G179" s="53">
        <f>E179*F179</f>
        <v>600</v>
      </c>
      <c r="H179" s="11">
        <v>1324</v>
      </c>
      <c r="I179" s="10">
        <f t="shared" si="118"/>
        <v>1924</v>
      </c>
      <c r="J179" s="29" t="s">
        <v>147</v>
      </c>
      <c r="K179" s="29"/>
      <c r="L179" s="54">
        <v>9077031001717</v>
      </c>
    </row>
    <row r="180" spans="1:15" ht="31.5" x14ac:dyDescent="0.2">
      <c r="A180" s="45">
        <v>40461</v>
      </c>
      <c r="B180" s="55" t="s">
        <v>548</v>
      </c>
      <c r="C180" s="11">
        <v>10500</v>
      </c>
      <c r="D180" s="11">
        <v>11500</v>
      </c>
      <c r="E180" s="11">
        <f t="shared" si="123"/>
        <v>1000</v>
      </c>
      <c r="F180" s="11">
        <v>1</v>
      </c>
      <c r="G180" s="53">
        <f t="shared" si="122"/>
        <v>1000</v>
      </c>
      <c r="H180" s="11">
        <v>3</v>
      </c>
      <c r="I180" s="10">
        <f t="shared" si="118"/>
        <v>1003</v>
      </c>
      <c r="J180" s="29" t="s">
        <v>146</v>
      </c>
      <c r="K180" s="29"/>
      <c r="L180" s="11">
        <v>265804</v>
      </c>
      <c r="M180" s="4" t="s">
        <v>198</v>
      </c>
      <c r="N180" s="5" t="s">
        <v>567</v>
      </c>
    </row>
    <row r="181" spans="1:15" ht="47.25" x14ac:dyDescent="0.2">
      <c r="A181" s="45"/>
      <c r="B181" s="55" t="s">
        <v>77</v>
      </c>
      <c r="C181" s="11">
        <v>27700</v>
      </c>
      <c r="D181" s="11">
        <v>29100</v>
      </c>
      <c r="E181" s="11">
        <f t="shared" ref="E181" si="124">D181-C181</f>
        <v>1400</v>
      </c>
      <c r="F181" s="11">
        <v>1</v>
      </c>
      <c r="G181" s="53">
        <f t="shared" ref="G181" si="125">E181</f>
        <v>1400</v>
      </c>
      <c r="H181" s="11">
        <v>7</v>
      </c>
      <c r="I181" s="10">
        <f t="shared" ref="I181" si="126">E181*F181+H181</f>
        <v>1407</v>
      </c>
      <c r="J181" s="29" t="s">
        <v>146</v>
      </c>
      <c r="K181" s="29"/>
      <c r="L181" s="54">
        <v>78041000421</v>
      </c>
      <c r="M181" s="4" t="s">
        <v>198</v>
      </c>
    </row>
    <row r="182" spans="1:15" ht="47.25" x14ac:dyDescent="0.2">
      <c r="A182" s="8"/>
      <c r="B182" s="55" t="s">
        <v>77</v>
      </c>
      <c r="C182" s="11">
        <v>16200</v>
      </c>
      <c r="D182" s="11">
        <v>18200</v>
      </c>
      <c r="E182" s="11">
        <f t="shared" si="123"/>
        <v>2000</v>
      </c>
      <c r="F182" s="11">
        <v>1</v>
      </c>
      <c r="G182" s="53">
        <f t="shared" si="122"/>
        <v>2000</v>
      </c>
      <c r="H182" s="11">
        <v>7</v>
      </c>
      <c r="I182" s="10">
        <f t="shared" si="118"/>
        <v>2007</v>
      </c>
      <c r="J182" s="29" t="s">
        <v>146</v>
      </c>
      <c r="K182" s="29"/>
      <c r="L182" s="54">
        <v>7807041001831</v>
      </c>
      <c r="M182" s="4" t="s">
        <v>198</v>
      </c>
    </row>
    <row r="183" spans="1:15" ht="47.25" x14ac:dyDescent="0.2">
      <c r="A183" s="8"/>
      <c r="B183" s="55" t="s">
        <v>589</v>
      </c>
      <c r="C183" s="11">
        <v>3</v>
      </c>
      <c r="D183" s="11">
        <v>900</v>
      </c>
      <c r="E183" s="11">
        <f>D183-C183</f>
        <v>897</v>
      </c>
      <c r="F183" s="11">
        <v>1</v>
      </c>
      <c r="G183" s="53">
        <f>E183</f>
        <v>897</v>
      </c>
      <c r="H183" s="11">
        <v>3</v>
      </c>
      <c r="I183" s="10">
        <f>E183*F183+H183</f>
        <v>900</v>
      </c>
      <c r="J183" s="29" t="s">
        <v>146</v>
      </c>
      <c r="K183" s="29"/>
      <c r="L183" s="54">
        <v>7129020034162</v>
      </c>
      <c r="M183" s="4" t="s">
        <v>198</v>
      </c>
    </row>
    <row r="184" spans="1:15" ht="47.25" x14ac:dyDescent="0.2">
      <c r="A184" s="8"/>
      <c r="B184" s="55" t="s">
        <v>273</v>
      </c>
      <c r="C184" s="11">
        <v>3400</v>
      </c>
      <c r="D184" s="11">
        <v>4800</v>
      </c>
      <c r="E184" s="11">
        <f>D184-C184</f>
        <v>1400</v>
      </c>
      <c r="F184" s="11">
        <v>1</v>
      </c>
      <c r="G184" s="53">
        <f>E184</f>
        <v>1400</v>
      </c>
      <c r="H184" s="11">
        <v>0</v>
      </c>
      <c r="I184" s="10">
        <f>E184*F184+H184</f>
        <v>1400</v>
      </c>
      <c r="J184" s="29" t="s">
        <v>146</v>
      </c>
      <c r="K184" s="29"/>
      <c r="L184" s="54">
        <v>10752065008524</v>
      </c>
      <c r="M184" s="4" t="s">
        <v>198</v>
      </c>
      <c r="N184" s="5">
        <v>6717</v>
      </c>
    </row>
    <row r="185" spans="1:15" ht="31.5" x14ac:dyDescent="0.2">
      <c r="A185" s="45">
        <v>40462</v>
      </c>
      <c r="B185" s="55" t="s">
        <v>78</v>
      </c>
      <c r="C185" s="11">
        <v>7203</v>
      </c>
      <c r="D185" s="11">
        <v>7297.8</v>
      </c>
      <c r="E185" s="11">
        <f t="shared" si="123"/>
        <v>94.800000000000196</v>
      </c>
      <c r="F185" s="11">
        <v>1</v>
      </c>
      <c r="G185" s="53">
        <f t="shared" si="122"/>
        <v>94.800000000000196</v>
      </c>
      <c r="H185" s="11">
        <v>0</v>
      </c>
      <c r="I185" s="10">
        <f t="shared" si="118"/>
        <v>94.800000000000196</v>
      </c>
      <c r="J185" s="29" t="s">
        <v>146</v>
      </c>
      <c r="K185" s="29"/>
      <c r="L185" s="54">
        <v>7791021016124</v>
      </c>
    </row>
    <row r="186" spans="1:15" ht="31.5" x14ac:dyDescent="0.2">
      <c r="A186" s="45">
        <v>40463</v>
      </c>
      <c r="B186" s="55" t="s">
        <v>79</v>
      </c>
      <c r="C186" s="11">
        <v>25498</v>
      </c>
      <c r="D186" s="11">
        <v>25602</v>
      </c>
      <c r="E186" s="11">
        <f t="shared" si="123"/>
        <v>104</v>
      </c>
      <c r="F186" s="11">
        <v>10</v>
      </c>
      <c r="G186" s="53">
        <f>E186*F186</f>
        <v>1040</v>
      </c>
      <c r="H186" s="11">
        <v>11</v>
      </c>
      <c r="I186" s="10">
        <f t="shared" si="118"/>
        <v>1051</v>
      </c>
      <c r="J186" s="29" t="s">
        <v>146</v>
      </c>
      <c r="K186" s="29"/>
      <c r="L186" s="11" t="s">
        <v>80</v>
      </c>
    </row>
    <row r="187" spans="1:15" ht="47.25" x14ac:dyDescent="0.2">
      <c r="A187" s="8">
        <v>40465</v>
      </c>
      <c r="B187" s="55" t="s">
        <v>277</v>
      </c>
      <c r="C187" s="11">
        <v>53028</v>
      </c>
      <c r="D187" s="11">
        <v>54270</v>
      </c>
      <c r="E187" s="11">
        <f t="shared" si="123"/>
        <v>1242</v>
      </c>
      <c r="F187" s="11">
        <v>1</v>
      </c>
      <c r="G187" s="53">
        <f t="shared" si="122"/>
        <v>1242</v>
      </c>
      <c r="H187" s="11">
        <v>19</v>
      </c>
      <c r="I187" s="10">
        <f t="shared" si="118"/>
        <v>1261</v>
      </c>
      <c r="J187" s="29" t="s">
        <v>146</v>
      </c>
      <c r="K187" s="29"/>
      <c r="L187" s="54">
        <v>747971108743875</v>
      </c>
    </row>
    <row r="188" spans="1:15" ht="47.25" x14ac:dyDescent="0.2">
      <c r="A188" s="45">
        <v>40466</v>
      </c>
      <c r="B188" s="55" t="s">
        <v>232</v>
      </c>
      <c r="C188" s="11">
        <v>13305</v>
      </c>
      <c r="D188" s="11">
        <v>13528</v>
      </c>
      <c r="E188" s="11">
        <f t="shared" si="123"/>
        <v>223</v>
      </c>
      <c r="F188" s="11">
        <v>1</v>
      </c>
      <c r="G188" s="53">
        <f>E188*F188</f>
        <v>223</v>
      </c>
      <c r="H188" s="11">
        <v>9</v>
      </c>
      <c r="I188" s="10">
        <f t="shared" si="118"/>
        <v>232</v>
      </c>
      <c r="J188" s="29" t="s">
        <v>146</v>
      </c>
      <c r="K188" s="29"/>
      <c r="L188" s="54">
        <v>687480600098813</v>
      </c>
    </row>
    <row r="189" spans="1:15" ht="31.5" x14ac:dyDescent="0.2">
      <c r="A189" s="45">
        <v>40467</v>
      </c>
      <c r="B189" s="55" t="s">
        <v>373</v>
      </c>
      <c r="C189" s="11">
        <v>34524</v>
      </c>
      <c r="D189" s="11">
        <v>34685</v>
      </c>
      <c r="E189" s="11">
        <f>D189-C189</f>
        <v>161</v>
      </c>
      <c r="F189" s="11">
        <v>1</v>
      </c>
      <c r="G189" s="53">
        <f>E189</f>
        <v>161</v>
      </c>
      <c r="H189" s="11">
        <v>6</v>
      </c>
      <c r="I189" s="10">
        <f>E189*F189+H189</f>
        <v>167</v>
      </c>
      <c r="J189" s="29" t="s">
        <v>146</v>
      </c>
      <c r="K189" s="29"/>
      <c r="L189" s="54">
        <v>609470706951882</v>
      </c>
    </row>
    <row r="190" spans="1:15" ht="47.25" x14ac:dyDescent="0.2">
      <c r="A190" s="8">
        <v>40469</v>
      </c>
      <c r="B190" s="55" t="s">
        <v>250</v>
      </c>
      <c r="C190" s="11">
        <v>4565</v>
      </c>
      <c r="D190" s="11">
        <v>4882</v>
      </c>
      <c r="E190" s="11">
        <f t="shared" si="123"/>
        <v>317</v>
      </c>
      <c r="F190" s="11">
        <v>1</v>
      </c>
      <c r="G190" s="53">
        <f>E190</f>
        <v>317</v>
      </c>
      <c r="H190" s="11">
        <v>12</v>
      </c>
      <c r="I190" s="10">
        <f t="shared" si="118"/>
        <v>329</v>
      </c>
      <c r="J190" s="29" t="s">
        <v>146</v>
      </c>
      <c r="K190" s="29"/>
      <c r="L190" s="11">
        <v>315429</v>
      </c>
    </row>
    <row r="191" spans="1:15" x14ac:dyDescent="0.2">
      <c r="A191" s="8"/>
      <c r="B191" s="55"/>
      <c r="C191" s="11"/>
      <c r="D191" s="11"/>
      <c r="E191" s="11"/>
      <c r="F191" s="11"/>
      <c r="G191" s="53"/>
      <c r="H191" s="11"/>
      <c r="I191" s="10"/>
      <c r="J191" s="29"/>
      <c r="K191" s="29"/>
      <c r="L191" s="11"/>
    </row>
    <row r="192" spans="1:15" ht="31.5" x14ac:dyDescent="0.2">
      <c r="A192" s="45"/>
      <c r="B192" s="55" t="s">
        <v>420</v>
      </c>
      <c r="C192" s="11">
        <v>28955</v>
      </c>
      <c r="D192" s="11">
        <v>29355</v>
      </c>
      <c r="E192" s="11">
        <f t="shared" si="123"/>
        <v>400</v>
      </c>
      <c r="F192" s="11">
        <v>40</v>
      </c>
      <c r="G192" s="53">
        <f t="shared" ref="G192:G237" si="127">E192*F192</f>
        <v>16000</v>
      </c>
      <c r="H192" s="11">
        <v>0</v>
      </c>
      <c r="I192" s="10">
        <f t="shared" si="118"/>
        <v>16000</v>
      </c>
      <c r="J192" s="29" t="s">
        <v>146</v>
      </c>
      <c r="K192" s="29"/>
      <c r="L192" s="54">
        <v>50049626</v>
      </c>
      <c r="N192" s="5" t="s">
        <v>180</v>
      </c>
      <c r="O192" s="6" t="s">
        <v>531</v>
      </c>
    </row>
    <row r="193" spans="1:15" ht="31.5" x14ac:dyDescent="0.2">
      <c r="A193" s="45"/>
      <c r="B193" s="55" t="s">
        <v>421</v>
      </c>
      <c r="C193" s="11">
        <v>22478</v>
      </c>
      <c r="D193" s="11">
        <v>22762</v>
      </c>
      <c r="E193" s="11">
        <f t="shared" si="123"/>
        <v>284</v>
      </c>
      <c r="F193" s="11">
        <v>40</v>
      </c>
      <c r="G193" s="53">
        <f t="shared" si="127"/>
        <v>11360</v>
      </c>
      <c r="H193" s="11">
        <v>0</v>
      </c>
      <c r="I193" s="10">
        <f t="shared" si="118"/>
        <v>11360</v>
      </c>
      <c r="J193" s="29" t="s">
        <v>146</v>
      </c>
      <c r="K193" s="29"/>
      <c r="L193" s="54">
        <v>50049247</v>
      </c>
      <c r="N193" s="5" t="s">
        <v>340</v>
      </c>
    </row>
    <row r="194" spans="1:15" ht="31.5" x14ac:dyDescent="0.2">
      <c r="A194" s="45"/>
      <c r="B194" s="55" t="s">
        <v>416</v>
      </c>
      <c r="C194" s="11">
        <v>39752</v>
      </c>
      <c r="D194" s="11">
        <v>40078</v>
      </c>
      <c r="E194" s="11">
        <f t="shared" si="123"/>
        <v>326</v>
      </c>
      <c r="F194" s="11">
        <v>40</v>
      </c>
      <c r="G194" s="53">
        <f t="shared" si="127"/>
        <v>13040</v>
      </c>
      <c r="H194" s="11"/>
      <c r="I194" s="10">
        <f t="shared" si="118"/>
        <v>13040</v>
      </c>
      <c r="J194" s="29" t="s">
        <v>146</v>
      </c>
      <c r="K194" s="29"/>
      <c r="L194" s="11">
        <v>53835809128</v>
      </c>
      <c r="N194" s="5" t="s">
        <v>171</v>
      </c>
    </row>
    <row r="195" spans="1:15" ht="31.5" x14ac:dyDescent="0.2">
      <c r="A195" s="45"/>
      <c r="B195" s="55" t="s">
        <v>417</v>
      </c>
      <c r="C195" s="11">
        <v>18967</v>
      </c>
      <c r="D195" s="11">
        <v>19421</v>
      </c>
      <c r="E195" s="11">
        <f t="shared" ref="E195" si="128">D195-C195</f>
        <v>454</v>
      </c>
      <c r="F195" s="11">
        <v>40</v>
      </c>
      <c r="G195" s="53">
        <f t="shared" ref="G195" si="129">E195*F195</f>
        <v>18160</v>
      </c>
      <c r="H195" s="11">
        <v>0</v>
      </c>
      <c r="I195" s="10">
        <f t="shared" ref="I195" si="130">E195*F195+H195</f>
        <v>18160</v>
      </c>
      <c r="J195" s="29" t="s">
        <v>146</v>
      </c>
      <c r="K195" s="29"/>
      <c r="L195" s="54">
        <v>9072022006274</v>
      </c>
      <c r="N195" s="5" t="s">
        <v>243</v>
      </c>
    </row>
    <row r="196" spans="1:15" ht="31.5" x14ac:dyDescent="0.2">
      <c r="A196" s="45"/>
      <c r="B196" s="55" t="s">
        <v>409</v>
      </c>
      <c r="C196" s="11">
        <v>27259</v>
      </c>
      <c r="D196" s="11">
        <v>27602</v>
      </c>
      <c r="E196" s="11">
        <f t="shared" ref="E196:E197" si="131">D196-C196</f>
        <v>343</v>
      </c>
      <c r="F196" s="11">
        <v>40</v>
      </c>
      <c r="G196" s="53">
        <f t="shared" ref="G196:G197" si="132">E196*F196</f>
        <v>13720</v>
      </c>
      <c r="H196" s="11">
        <v>0</v>
      </c>
      <c r="I196" s="10">
        <f t="shared" ref="I196:I197" si="133">E196*F196+H196</f>
        <v>13720</v>
      </c>
      <c r="J196" s="29" t="s">
        <v>146</v>
      </c>
      <c r="K196" s="29"/>
      <c r="L196" s="11">
        <v>50049681</v>
      </c>
      <c r="N196" s="5" t="s">
        <v>244</v>
      </c>
    </row>
    <row r="197" spans="1:15" ht="31.5" x14ac:dyDescent="0.2">
      <c r="A197" s="45"/>
      <c r="B197" s="55" t="s">
        <v>352</v>
      </c>
      <c r="C197" s="11">
        <v>40473</v>
      </c>
      <c r="D197" s="11">
        <v>40994</v>
      </c>
      <c r="E197" s="11">
        <f t="shared" si="131"/>
        <v>521</v>
      </c>
      <c r="F197" s="11">
        <v>40</v>
      </c>
      <c r="G197" s="53">
        <f t="shared" si="132"/>
        <v>20840</v>
      </c>
      <c r="H197" s="11"/>
      <c r="I197" s="10">
        <f t="shared" si="133"/>
        <v>20840</v>
      </c>
      <c r="J197" s="29" t="s">
        <v>146</v>
      </c>
      <c r="K197" s="29"/>
      <c r="L197" s="11">
        <v>50049583</v>
      </c>
      <c r="N197" s="5" t="s">
        <v>372</v>
      </c>
    </row>
    <row r="198" spans="1:15" ht="31.5" x14ac:dyDescent="0.2">
      <c r="A198" s="45"/>
      <c r="B198" s="55" t="s">
        <v>349</v>
      </c>
      <c r="C198" s="11">
        <v>34040</v>
      </c>
      <c r="D198" s="11">
        <v>34594</v>
      </c>
      <c r="E198" s="11">
        <f t="shared" ref="E198:E201" si="134">D198-C198</f>
        <v>554</v>
      </c>
      <c r="F198" s="11">
        <v>40</v>
      </c>
      <c r="G198" s="53">
        <f t="shared" ref="G198:G201" si="135">E198*F198</f>
        <v>22160</v>
      </c>
      <c r="H198" s="11"/>
      <c r="I198" s="10">
        <f t="shared" ref="I198:I201" si="136">E198*F198+H198</f>
        <v>22160</v>
      </c>
      <c r="J198" s="29" t="s">
        <v>146</v>
      </c>
      <c r="K198" s="29"/>
      <c r="L198" s="11">
        <v>50049561</v>
      </c>
      <c r="N198" s="5" t="s">
        <v>369</v>
      </c>
    </row>
    <row r="199" spans="1:15" ht="31.5" x14ac:dyDescent="0.2">
      <c r="A199" s="45"/>
      <c r="B199" s="55" t="s">
        <v>351</v>
      </c>
      <c r="C199" s="11">
        <v>20500</v>
      </c>
      <c r="D199" s="11">
        <v>20650</v>
      </c>
      <c r="E199" s="11">
        <f t="shared" si="134"/>
        <v>150</v>
      </c>
      <c r="F199" s="11">
        <v>40</v>
      </c>
      <c r="G199" s="53">
        <f t="shared" si="135"/>
        <v>6000</v>
      </c>
      <c r="H199" s="11"/>
      <c r="I199" s="10">
        <f t="shared" si="136"/>
        <v>6000</v>
      </c>
      <c r="J199" s="29" t="s">
        <v>146</v>
      </c>
      <c r="K199" s="29"/>
      <c r="L199" s="11">
        <v>53835809082</v>
      </c>
      <c r="N199" s="5" t="s">
        <v>371</v>
      </c>
    </row>
    <row r="200" spans="1:15" ht="31.5" x14ac:dyDescent="0.2">
      <c r="A200" s="8"/>
      <c r="B200" s="55" t="s">
        <v>381</v>
      </c>
      <c r="C200" s="11">
        <v>23377</v>
      </c>
      <c r="D200" s="11">
        <v>23745</v>
      </c>
      <c r="E200" s="11">
        <f t="shared" si="134"/>
        <v>368</v>
      </c>
      <c r="F200" s="11">
        <v>40</v>
      </c>
      <c r="G200" s="53">
        <f t="shared" si="135"/>
        <v>14720</v>
      </c>
      <c r="H200" s="11"/>
      <c r="I200" s="10">
        <f t="shared" si="136"/>
        <v>14720</v>
      </c>
      <c r="J200" s="29" t="s">
        <v>146</v>
      </c>
      <c r="K200" s="29"/>
      <c r="L200" s="11">
        <v>50049423</v>
      </c>
      <c r="N200" s="5" t="s">
        <v>179</v>
      </c>
    </row>
    <row r="201" spans="1:15" ht="31.5" x14ac:dyDescent="0.2">
      <c r="A201" s="8"/>
      <c r="B201" s="55" t="s">
        <v>317</v>
      </c>
      <c r="C201" s="11">
        <v>21610</v>
      </c>
      <c r="D201" s="11">
        <v>21650</v>
      </c>
      <c r="E201" s="11">
        <f t="shared" si="134"/>
        <v>40</v>
      </c>
      <c r="F201" s="11">
        <v>40</v>
      </c>
      <c r="G201" s="53">
        <f t="shared" si="135"/>
        <v>1600</v>
      </c>
      <c r="H201" s="11">
        <v>0</v>
      </c>
      <c r="I201" s="10">
        <f t="shared" si="136"/>
        <v>1600</v>
      </c>
      <c r="J201" s="29" t="s">
        <v>146</v>
      </c>
      <c r="K201" s="29"/>
      <c r="L201" s="54">
        <v>50049334</v>
      </c>
      <c r="N201" s="5" t="s">
        <v>189</v>
      </c>
    </row>
    <row r="202" spans="1:15" x14ac:dyDescent="0.2">
      <c r="A202" s="45"/>
      <c r="B202" s="55"/>
      <c r="C202" s="11"/>
      <c r="D202" s="11"/>
      <c r="E202" s="11"/>
      <c r="F202" s="11"/>
      <c r="G202" s="53"/>
      <c r="H202" s="11"/>
      <c r="I202" s="10"/>
      <c r="J202" s="29"/>
      <c r="K202" s="29"/>
      <c r="L202" s="11"/>
      <c r="N202" s="5">
        <v>137600</v>
      </c>
      <c r="O202" s="5">
        <v>120280</v>
      </c>
    </row>
    <row r="203" spans="1:15" ht="31.5" x14ac:dyDescent="0.2">
      <c r="A203" s="8">
        <v>40473</v>
      </c>
      <c r="B203" s="55" t="s">
        <v>218</v>
      </c>
      <c r="C203" s="11">
        <v>4593</v>
      </c>
      <c r="D203" s="11">
        <v>4658</v>
      </c>
      <c r="E203" s="11">
        <f t="shared" ref="E203:E209" si="137">D203-C203</f>
        <v>65</v>
      </c>
      <c r="F203" s="11">
        <v>20</v>
      </c>
      <c r="G203" s="53">
        <f t="shared" si="127"/>
        <v>1300</v>
      </c>
      <c r="H203" s="11">
        <v>0</v>
      </c>
      <c r="I203" s="10">
        <f t="shared" si="118"/>
        <v>1300</v>
      </c>
      <c r="J203" s="29" t="s">
        <v>146</v>
      </c>
      <c r="K203" s="29"/>
      <c r="L203" s="11">
        <v>359427</v>
      </c>
    </row>
    <row r="204" spans="1:15" ht="31.5" x14ac:dyDescent="0.2">
      <c r="A204" s="8"/>
      <c r="B204" s="55" t="s">
        <v>218</v>
      </c>
      <c r="C204" s="11">
        <v>1729</v>
      </c>
      <c r="D204" s="11">
        <v>1761</v>
      </c>
      <c r="E204" s="11">
        <f t="shared" si="137"/>
        <v>32</v>
      </c>
      <c r="F204" s="11">
        <v>1</v>
      </c>
      <c r="G204" s="53">
        <f t="shared" ref="G204:G209" si="138">E204*F204</f>
        <v>32</v>
      </c>
      <c r="H204" s="11">
        <v>0</v>
      </c>
      <c r="I204" s="10">
        <f t="shared" ref="I204:I209" si="139">E204*F204+H204</f>
        <v>32</v>
      </c>
      <c r="J204" s="29" t="s">
        <v>146</v>
      </c>
      <c r="K204" s="29"/>
      <c r="L204" s="11">
        <v>677255</v>
      </c>
    </row>
    <row r="205" spans="1:15" ht="31.5" x14ac:dyDescent="0.2">
      <c r="A205" s="8"/>
      <c r="B205" s="55" t="s">
        <v>219</v>
      </c>
      <c r="C205" s="11">
        <v>1.3</v>
      </c>
      <c r="D205" s="11">
        <v>1.3</v>
      </c>
      <c r="E205" s="11">
        <f t="shared" si="137"/>
        <v>0</v>
      </c>
      <c r="F205" s="11">
        <v>20</v>
      </c>
      <c r="G205" s="53">
        <f t="shared" si="138"/>
        <v>0</v>
      </c>
      <c r="H205" s="11">
        <v>0</v>
      </c>
      <c r="I205" s="10">
        <f t="shared" si="139"/>
        <v>0</v>
      </c>
      <c r="J205" s="29" t="s">
        <v>146</v>
      </c>
      <c r="K205" s="29"/>
      <c r="L205" s="11">
        <v>676923</v>
      </c>
    </row>
    <row r="206" spans="1:15" ht="31.5" x14ac:dyDescent="0.2">
      <c r="A206" s="8"/>
      <c r="B206" s="55" t="s">
        <v>220</v>
      </c>
      <c r="C206" s="11">
        <v>1.3</v>
      </c>
      <c r="D206" s="11">
        <v>1.3</v>
      </c>
      <c r="E206" s="11">
        <f t="shared" si="137"/>
        <v>0</v>
      </c>
      <c r="F206" s="11">
        <v>20</v>
      </c>
      <c r="G206" s="53">
        <f t="shared" si="138"/>
        <v>0</v>
      </c>
      <c r="H206" s="11">
        <v>0</v>
      </c>
      <c r="I206" s="10">
        <f t="shared" si="139"/>
        <v>0</v>
      </c>
      <c r="J206" s="29" t="s">
        <v>146</v>
      </c>
      <c r="K206" s="29"/>
      <c r="L206" s="11">
        <v>677552</v>
      </c>
    </row>
    <row r="207" spans="1:15" ht="31.5" x14ac:dyDescent="0.2">
      <c r="A207" s="8"/>
      <c r="B207" s="55" t="s">
        <v>221</v>
      </c>
      <c r="C207" s="11">
        <v>1824</v>
      </c>
      <c r="D207" s="11">
        <v>1824</v>
      </c>
      <c r="E207" s="11">
        <f t="shared" si="137"/>
        <v>0</v>
      </c>
      <c r="F207" s="11">
        <v>1</v>
      </c>
      <c r="G207" s="53">
        <f t="shared" si="138"/>
        <v>0</v>
      </c>
      <c r="H207" s="11">
        <v>0</v>
      </c>
      <c r="I207" s="10">
        <f t="shared" si="139"/>
        <v>0</v>
      </c>
      <c r="J207" s="29" t="s">
        <v>146</v>
      </c>
      <c r="K207" s="29"/>
      <c r="L207" s="54">
        <v>712970706982161</v>
      </c>
    </row>
    <row r="208" spans="1:15" ht="31.5" x14ac:dyDescent="0.2">
      <c r="A208" s="8"/>
      <c r="B208" s="55" t="s">
        <v>221</v>
      </c>
      <c r="C208" s="11">
        <v>1102</v>
      </c>
      <c r="D208" s="11">
        <v>1116</v>
      </c>
      <c r="E208" s="11">
        <f t="shared" si="137"/>
        <v>14</v>
      </c>
      <c r="F208" s="11">
        <v>1</v>
      </c>
      <c r="G208" s="53">
        <f t="shared" si="138"/>
        <v>14</v>
      </c>
      <c r="H208" s="11">
        <v>0</v>
      </c>
      <c r="I208" s="10">
        <f t="shared" si="139"/>
        <v>14</v>
      </c>
      <c r="J208" s="29" t="s">
        <v>146</v>
      </c>
      <c r="K208" s="29"/>
      <c r="L208" s="54">
        <v>712970708090536</v>
      </c>
    </row>
    <row r="209" spans="1:14" ht="31.5" x14ac:dyDescent="0.2">
      <c r="A209" s="8"/>
      <c r="B209" s="55" t="s">
        <v>221</v>
      </c>
      <c r="C209" s="11">
        <v>2517</v>
      </c>
      <c r="D209" s="11">
        <v>2542</v>
      </c>
      <c r="E209" s="11">
        <f t="shared" si="137"/>
        <v>25</v>
      </c>
      <c r="F209" s="11">
        <v>1</v>
      </c>
      <c r="G209" s="53">
        <f t="shared" si="138"/>
        <v>25</v>
      </c>
      <c r="H209" s="11">
        <v>0</v>
      </c>
      <c r="I209" s="10">
        <f t="shared" si="139"/>
        <v>25</v>
      </c>
      <c r="J209" s="29" t="s">
        <v>146</v>
      </c>
      <c r="K209" s="29"/>
      <c r="L209" s="54">
        <v>712970707129862</v>
      </c>
      <c r="N209" s="5">
        <v>1371</v>
      </c>
    </row>
    <row r="210" spans="1:14" ht="47.25" x14ac:dyDescent="0.2">
      <c r="A210" s="8">
        <v>40475</v>
      </c>
      <c r="B210" s="55" t="s">
        <v>82</v>
      </c>
      <c r="C210" s="11">
        <v>18168</v>
      </c>
      <c r="D210" s="11">
        <v>18168</v>
      </c>
      <c r="E210" s="11">
        <f t="shared" si="123"/>
        <v>0</v>
      </c>
      <c r="F210" s="11">
        <v>1</v>
      </c>
      <c r="G210" s="53">
        <f t="shared" si="127"/>
        <v>0</v>
      </c>
      <c r="H210" s="11">
        <v>0</v>
      </c>
      <c r="I210" s="10">
        <f t="shared" si="118"/>
        <v>0</v>
      </c>
      <c r="J210" s="29" t="s">
        <v>146</v>
      </c>
      <c r="K210" s="29" t="s">
        <v>198</v>
      </c>
      <c r="L210" s="11">
        <v>384767</v>
      </c>
      <c r="N210" s="5" t="s">
        <v>341</v>
      </c>
    </row>
    <row r="211" spans="1:14" ht="47.25" x14ac:dyDescent="0.2">
      <c r="A211" s="45">
        <v>40476</v>
      </c>
      <c r="B211" s="55" t="s">
        <v>262</v>
      </c>
      <c r="C211" s="11">
        <v>13557</v>
      </c>
      <c r="D211" s="11">
        <v>13557</v>
      </c>
      <c r="E211" s="11">
        <f>D211-C211</f>
        <v>0</v>
      </c>
      <c r="F211" s="11">
        <v>1</v>
      </c>
      <c r="G211" s="53">
        <f>E211*F211</f>
        <v>0</v>
      </c>
      <c r="H211" s="11"/>
      <c r="I211" s="10">
        <f>E211*F211+H211</f>
        <v>0</v>
      </c>
      <c r="J211" s="29" t="s">
        <v>146</v>
      </c>
      <c r="K211" s="29" t="s">
        <v>198</v>
      </c>
      <c r="L211" s="54">
        <v>86179060179965</v>
      </c>
      <c r="N211" s="5" t="s">
        <v>341</v>
      </c>
    </row>
    <row r="212" spans="1:14" ht="31.5" x14ac:dyDescent="0.2">
      <c r="A212" s="45">
        <v>40477</v>
      </c>
      <c r="B212" s="55" t="s">
        <v>83</v>
      </c>
      <c r="C212" s="11">
        <v>59903</v>
      </c>
      <c r="D212" s="11">
        <v>59903</v>
      </c>
      <c r="E212" s="11">
        <f t="shared" si="123"/>
        <v>0</v>
      </c>
      <c r="F212" s="11">
        <v>1</v>
      </c>
      <c r="G212" s="53">
        <f t="shared" si="127"/>
        <v>0</v>
      </c>
      <c r="H212" s="11"/>
      <c r="I212" s="10">
        <f t="shared" si="118"/>
        <v>0</v>
      </c>
      <c r="J212" s="29" t="s">
        <v>146</v>
      </c>
      <c r="K212" s="29" t="s">
        <v>198</v>
      </c>
      <c r="L212" s="54">
        <v>711270308819317</v>
      </c>
      <c r="N212" s="5" t="s">
        <v>341</v>
      </c>
    </row>
    <row r="213" spans="1:14" ht="31.5" x14ac:dyDescent="0.2">
      <c r="A213" s="8">
        <v>40478</v>
      </c>
      <c r="B213" s="55" t="s">
        <v>503</v>
      </c>
      <c r="C213" s="11">
        <v>78914</v>
      </c>
      <c r="D213" s="11">
        <v>79428</v>
      </c>
      <c r="E213" s="11">
        <f t="shared" si="123"/>
        <v>514</v>
      </c>
      <c r="F213" s="11">
        <v>1</v>
      </c>
      <c r="G213" s="53">
        <f t="shared" si="127"/>
        <v>514</v>
      </c>
      <c r="H213" s="11">
        <v>10</v>
      </c>
      <c r="I213" s="10">
        <f t="shared" si="118"/>
        <v>524</v>
      </c>
      <c r="J213" s="29" t="s">
        <v>146</v>
      </c>
      <c r="K213" s="29"/>
      <c r="L213" s="11">
        <v>902340</v>
      </c>
    </row>
    <row r="214" spans="1:14" ht="47.25" x14ac:dyDescent="0.2">
      <c r="A214" s="45">
        <v>40479</v>
      </c>
      <c r="B214" s="55" t="s">
        <v>84</v>
      </c>
      <c r="C214" s="11">
        <v>5351</v>
      </c>
      <c r="D214" s="11">
        <v>5377</v>
      </c>
      <c r="E214" s="11">
        <f t="shared" si="123"/>
        <v>26</v>
      </c>
      <c r="F214" s="11">
        <v>80</v>
      </c>
      <c r="G214" s="53">
        <f t="shared" si="127"/>
        <v>2080</v>
      </c>
      <c r="H214" s="11">
        <v>2497</v>
      </c>
      <c r="I214" s="10">
        <f t="shared" si="118"/>
        <v>4577</v>
      </c>
      <c r="J214" s="29" t="s">
        <v>147</v>
      </c>
      <c r="K214" s="29"/>
      <c r="L214" s="11" t="s">
        <v>203</v>
      </c>
    </row>
    <row r="215" spans="1:14" ht="31.5" x14ac:dyDescent="0.2">
      <c r="A215" s="45">
        <v>40480</v>
      </c>
      <c r="B215" s="55" t="s">
        <v>85</v>
      </c>
      <c r="C215" s="11">
        <v>306522</v>
      </c>
      <c r="D215" s="11">
        <v>310106</v>
      </c>
      <c r="E215" s="11">
        <f t="shared" si="123"/>
        <v>3584</v>
      </c>
      <c r="F215" s="11">
        <v>1</v>
      </c>
      <c r="G215" s="53">
        <f t="shared" si="127"/>
        <v>3584</v>
      </c>
      <c r="H215" s="11">
        <v>0</v>
      </c>
      <c r="I215" s="10">
        <f t="shared" si="118"/>
        <v>3584</v>
      </c>
      <c r="J215" s="29" t="s">
        <v>146</v>
      </c>
      <c r="K215" s="29"/>
      <c r="L215" s="11">
        <v>111138</v>
      </c>
    </row>
    <row r="216" spans="1:14" ht="31.5" x14ac:dyDescent="0.2">
      <c r="A216" s="45">
        <v>40483</v>
      </c>
      <c r="B216" s="55" t="s">
        <v>225</v>
      </c>
      <c r="C216" s="11">
        <v>55883</v>
      </c>
      <c r="D216" s="11">
        <v>56056</v>
      </c>
      <c r="E216" s="11">
        <f t="shared" si="123"/>
        <v>173</v>
      </c>
      <c r="F216" s="11">
        <v>1</v>
      </c>
      <c r="G216" s="53">
        <f t="shared" si="127"/>
        <v>173</v>
      </c>
      <c r="H216" s="11">
        <v>0</v>
      </c>
      <c r="I216" s="10">
        <f t="shared" si="118"/>
        <v>173</v>
      </c>
      <c r="J216" s="29" t="s">
        <v>146</v>
      </c>
      <c r="K216" s="29"/>
      <c r="L216" s="11">
        <v>418449</v>
      </c>
    </row>
    <row r="217" spans="1:14" ht="31.5" x14ac:dyDescent="0.2">
      <c r="A217" s="45"/>
      <c r="B217" s="55" t="s">
        <v>269</v>
      </c>
      <c r="C217" s="11">
        <v>42871</v>
      </c>
      <c r="D217" s="11">
        <v>43130</v>
      </c>
      <c r="E217" s="11">
        <f t="shared" si="123"/>
        <v>259</v>
      </c>
      <c r="F217" s="11">
        <v>1</v>
      </c>
      <c r="G217" s="53">
        <f t="shared" si="127"/>
        <v>259</v>
      </c>
      <c r="H217" s="11">
        <v>0</v>
      </c>
      <c r="I217" s="10">
        <f t="shared" si="118"/>
        <v>259</v>
      </c>
      <c r="J217" s="29" t="s">
        <v>146</v>
      </c>
      <c r="K217" s="29"/>
      <c r="L217" s="11">
        <v>39329</v>
      </c>
    </row>
    <row r="218" spans="1:14" ht="31.5" x14ac:dyDescent="0.2">
      <c r="A218" s="45"/>
      <c r="B218" s="55" t="s">
        <v>269</v>
      </c>
      <c r="C218" s="11">
        <v>13945</v>
      </c>
      <c r="D218" s="11">
        <v>14053</v>
      </c>
      <c r="E218" s="11">
        <f>D218-C218</f>
        <v>108</v>
      </c>
      <c r="F218" s="11">
        <v>1</v>
      </c>
      <c r="G218" s="53">
        <f>E218*F218</f>
        <v>108</v>
      </c>
      <c r="H218" s="11">
        <v>0</v>
      </c>
      <c r="I218" s="10">
        <f>E218*F218+H218</f>
        <v>108</v>
      </c>
      <c r="J218" s="29" t="s">
        <v>146</v>
      </c>
      <c r="K218" s="29"/>
      <c r="L218" s="54">
        <v>603580602634717</v>
      </c>
    </row>
    <row r="219" spans="1:14" ht="31.5" x14ac:dyDescent="0.2">
      <c r="A219" s="8">
        <v>40485</v>
      </c>
      <c r="B219" s="55" t="s">
        <v>86</v>
      </c>
      <c r="C219" s="11">
        <v>9140</v>
      </c>
      <c r="D219" s="11">
        <v>9195</v>
      </c>
      <c r="E219" s="11">
        <f t="shared" si="123"/>
        <v>55</v>
      </c>
      <c r="F219" s="11">
        <v>20</v>
      </c>
      <c r="G219" s="53">
        <f>E219*F219</f>
        <v>1100</v>
      </c>
      <c r="H219" s="11">
        <v>11</v>
      </c>
      <c r="I219" s="10">
        <f t="shared" si="118"/>
        <v>1111</v>
      </c>
      <c r="J219" s="29" t="s">
        <v>146</v>
      </c>
      <c r="K219" s="29"/>
      <c r="L219" s="11">
        <v>526542</v>
      </c>
    </row>
    <row r="220" spans="1:14" ht="47.25" x14ac:dyDescent="0.2">
      <c r="A220" s="45">
        <v>40486</v>
      </c>
      <c r="B220" s="55" t="s">
        <v>270</v>
      </c>
      <c r="C220" s="11">
        <v>13580</v>
      </c>
      <c r="D220" s="11">
        <v>13940</v>
      </c>
      <c r="E220" s="11">
        <f t="shared" si="123"/>
        <v>360</v>
      </c>
      <c r="F220" s="11">
        <v>1</v>
      </c>
      <c r="G220" s="53">
        <f t="shared" si="127"/>
        <v>360</v>
      </c>
      <c r="H220" s="11">
        <v>6</v>
      </c>
      <c r="I220" s="10">
        <f t="shared" si="118"/>
        <v>366</v>
      </c>
      <c r="J220" s="29" t="s">
        <v>146</v>
      </c>
      <c r="K220" s="29"/>
      <c r="L220" s="11">
        <v>820602</v>
      </c>
    </row>
    <row r="221" spans="1:14" ht="47.25" x14ac:dyDescent="0.2">
      <c r="A221" s="8">
        <v>40491</v>
      </c>
      <c r="B221" s="55" t="s">
        <v>87</v>
      </c>
      <c r="C221" s="11">
        <v>229765</v>
      </c>
      <c r="D221" s="11">
        <v>230675</v>
      </c>
      <c r="E221" s="11">
        <f t="shared" si="123"/>
        <v>910</v>
      </c>
      <c r="F221" s="11">
        <v>1</v>
      </c>
      <c r="G221" s="53">
        <f t="shared" si="127"/>
        <v>910</v>
      </c>
      <c r="H221" s="11">
        <v>14</v>
      </c>
      <c r="I221" s="10">
        <f t="shared" ref="I221:I271" si="140">E221*F221+H221</f>
        <v>924</v>
      </c>
      <c r="J221" s="29" t="s">
        <v>146</v>
      </c>
      <c r="K221" s="29"/>
      <c r="L221" s="11">
        <v>113657</v>
      </c>
    </row>
    <row r="222" spans="1:14" ht="31.5" x14ac:dyDescent="0.2">
      <c r="A222" s="45">
        <v>40493</v>
      </c>
      <c r="B222" s="55" t="s">
        <v>493</v>
      </c>
      <c r="C222" s="11">
        <v>5161</v>
      </c>
      <c r="D222" s="11">
        <v>5224</v>
      </c>
      <c r="E222" s="11">
        <f t="shared" si="123"/>
        <v>63</v>
      </c>
      <c r="F222" s="11">
        <v>1</v>
      </c>
      <c r="G222" s="53">
        <f>E222*F222</f>
        <v>63</v>
      </c>
      <c r="H222" s="11">
        <v>14</v>
      </c>
      <c r="I222" s="10">
        <f t="shared" si="140"/>
        <v>77</v>
      </c>
      <c r="J222" s="29" t="s">
        <v>146</v>
      </c>
      <c r="K222" s="29"/>
      <c r="L222" s="11">
        <v>168359</v>
      </c>
    </row>
    <row r="223" spans="1:14" ht="47.25" x14ac:dyDescent="0.2">
      <c r="A223" s="45">
        <v>40495</v>
      </c>
      <c r="B223" s="55" t="s">
        <v>88</v>
      </c>
      <c r="C223" s="11">
        <v>35079</v>
      </c>
      <c r="D223" s="11">
        <v>36029</v>
      </c>
      <c r="E223" s="11">
        <f t="shared" si="123"/>
        <v>950</v>
      </c>
      <c r="F223" s="11">
        <v>1</v>
      </c>
      <c r="G223" s="53">
        <f>E223*F223</f>
        <v>950</v>
      </c>
      <c r="H223" s="11">
        <v>14</v>
      </c>
      <c r="I223" s="10">
        <f>E223*F223+H223</f>
        <v>964</v>
      </c>
      <c r="J223" s="29" t="s">
        <v>146</v>
      </c>
      <c r="K223" s="29"/>
      <c r="L223" s="54">
        <v>7880032001992</v>
      </c>
    </row>
    <row r="224" spans="1:14" ht="31.5" x14ac:dyDescent="0.2">
      <c r="A224" s="8">
        <v>40498</v>
      </c>
      <c r="B224" s="55" t="s">
        <v>89</v>
      </c>
      <c r="C224" s="11">
        <v>1510</v>
      </c>
      <c r="D224" s="11">
        <v>1530</v>
      </c>
      <c r="E224" s="11">
        <f t="shared" ref="E224:E271" si="141">D224-C224</f>
        <v>20</v>
      </c>
      <c r="F224" s="11">
        <v>1</v>
      </c>
      <c r="G224" s="53">
        <v>0</v>
      </c>
      <c r="H224" s="11">
        <v>4</v>
      </c>
      <c r="I224" s="10">
        <f t="shared" si="140"/>
        <v>24</v>
      </c>
      <c r="J224" s="29" t="s">
        <v>146</v>
      </c>
      <c r="K224" s="29"/>
      <c r="L224" s="11" t="s">
        <v>90</v>
      </c>
    </row>
    <row r="225" spans="1:12" ht="31.5" x14ac:dyDescent="0.2">
      <c r="A225" s="45">
        <v>40100</v>
      </c>
      <c r="B225" s="55" t="s">
        <v>310</v>
      </c>
      <c r="C225" s="11">
        <v>576916</v>
      </c>
      <c r="D225" s="11">
        <v>581727</v>
      </c>
      <c r="E225" s="11">
        <f t="shared" si="141"/>
        <v>4811</v>
      </c>
      <c r="F225" s="11">
        <v>1</v>
      </c>
      <c r="G225" s="53">
        <f t="shared" si="127"/>
        <v>4811</v>
      </c>
      <c r="H225" s="11">
        <v>24</v>
      </c>
      <c r="I225" s="10">
        <f t="shared" si="140"/>
        <v>4835</v>
      </c>
      <c r="J225" s="29" t="s">
        <v>146</v>
      </c>
      <c r="K225" s="29"/>
      <c r="L225" s="11">
        <v>126242</v>
      </c>
    </row>
    <row r="226" spans="1:12" ht="31.5" x14ac:dyDescent="0.2">
      <c r="A226" s="45">
        <v>40500</v>
      </c>
      <c r="B226" s="55" t="s">
        <v>275</v>
      </c>
      <c r="C226" s="11">
        <v>82960</v>
      </c>
      <c r="D226" s="11">
        <v>83315</v>
      </c>
      <c r="E226" s="11">
        <f t="shared" si="141"/>
        <v>355</v>
      </c>
      <c r="F226" s="11">
        <v>1</v>
      </c>
      <c r="G226" s="53">
        <f t="shared" si="127"/>
        <v>355</v>
      </c>
      <c r="H226" s="11">
        <v>4</v>
      </c>
      <c r="I226" s="10">
        <f t="shared" si="140"/>
        <v>359</v>
      </c>
      <c r="J226" s="29" t="s">
        <v>146</v>
      </c>
      <c r="K226" s="29"/>
      <c r="L226" s="11">
        <v>1160484</v>
      </c>
    </row>
    <row r="227" spans="1:12" ht="31.5" x14ac:dyDescent="0.2">
      <c r="A227" s="8">
        <v>40502</v>
      </c>
      <c r="B227" s="55" t="s">
        <v>91</v>
      </c>
      <c r="C227" s="11">
        <v>17107</v>
      </c>
      <c r="D227" s="11">
        <v>17651</v>
      </c>
      <c r="E227" s="11">
        <f t="shared" si="141"/>
        <v>544</v>
      </c>
      <c r="F227" s="11">
        <v>1</v>
      </c>
      <c r="G227" s="53">
        <f t="shared" si="127"/>
        <v>544</v>
      </c>
      <c r="H227" s="11">
        <v>0</v>
      </c>
      <c r="I227" s="10">
        <f t="shared" si="140"/>
        <v>544</v>
      </c>
      <c r="J227" s="29" t="s">
        <v>146</v>
      </c>
      <c r="K227" s="29"/>
      <c r="L227" s="11">
        <v>149747</v>
      </c>
    </row>
    <row r="228" spans="1:12" ht="31.5" x14ac:dyDescent="0.2">
      <c r="A228" s="45"/>
      <c r="B228" s="55" t="s">
        <v>91</v>
      </c>
      <c r="C228" s="11">
        <v>8374</v>
      </c>
      <c r="D228" s="11">
        <v>8554</v>
      </c>
      <c r="E228" s="11">
        <f t="shared" si="141"/>
        <v>180</v>
      </c>
      <c r="F228" s="11">
        <v>1</v>
      </c>
      <c r="G228" s="53">
        <f t="shared" si="127"/>
        <v>180</v>
      </c>
      <c r="H228" s="11">
        <v>0</v>
      </c>
      <c r="I228" s="10">
        <f t="shared" si="140"/>
        <v>180</v>
      </c>
      <c r="J228" s="29" t="s">
        <v>146</v>
      </c>
      <c r="K228" s="29"/>
      <c r="L228" s="11">
        <v>143860</v>
      </c>
    </row>
    <row r="229" spans="1:12" ht="31.5" x14ac:dyDescent="0.2">
      <c r="A229" s="8">
        <v>40505</v>
      </c>
      <c r="B229" s="55" t="s">
        <v>92</v>
      </c>
      <c r="C229" s="11">
        <v>9000</v>
      </c>
      <c r="D229" s="11">
        <v>9000</v>
      </c>
      <c r="E229" s="11">
        <f t="shared" si="141"/>
        <v>0</v>
      </c>
      <c r="F229" s="11">
        <v>10</v>
      </c>
      <c r="G229" s="53">
        <f t="shared" si="127"/>
        <v>0</v>
      </c>
      <c r="H229" s="11">
        <v>0</v>
      </c>
      <c r="I229" s="10">
        <f t="shared" si="140"/>
        <v>0</v>
      </c>
      <c r="J229" s="29" t="s">
        <v>146</v>
      </c>
      <c r="K229" s="29"/>
      <c r="L229" s="11">
        <v>933045</v>
      </c>
    </row>
    <row r="230" spans="1:12" ht="31.5" x14ac:dyDescent="0.2">
      <c r="A230" s="8">
        <v>40508</v>
      </c>
      <c r="B230" s="55" t="s">
        <v>93</v>
      </c>
      <c r="C230" s="11">
        <v>46040</v>
      </c>
      <c r="D230" s="11">
        <v>46840</v>
      </c>
      <c r="E230" s="11">
        <f t="shared" si="141"/>
        <v>800</v>
      </c>
      <c r="F230" s="11">
        <v>1</v>
      </c>
      <c r="G230" s="53">
        <f t="shared" si="127"/>
        <v>800</v>
      </c>
      <c r="H230" s="11">
        <v>8</v>
      </c>
      <c r="I230" s="10">
        <f t="shared" si="140"/>
        <v>808</v>
      </c>
      <c r="J230" s="29" t="s">
        <v>146</v>
      </c>
      <c r="K230" s="29"/>
      <c r="L230" s="11">
        <v>456922</v>
      </c>
    </row>
    <row r="231" spans="1:12" ht="31.5" x14ac:dyDescent="0.2">
      <c r="A231" s="45">
        <v>40511</v>
      </c>
      <c r="B231" s="55" t="s">
        <v>94</v>
      </c>
      <c r="C231" s="11">
        <v>21927</v>
      </c>
      <c r="D231" s="11">
        <v>21927</v>
      </c>
      <c r="E231" s="11">
        <f t="shared" si="141"/>
        <v>0</v>
      </c>
      <c r="F231" s="11">
        <v>1</v>
      </c>
      <c r="G231" s="53">
        <f t="shared" si="127"/>
        <v>0</v>
      </c>
      <c r="H231" s="11">
        <v>0</v>
      </c>
      <c r="I231" s="10">
        <f t="shared" si="140"/>
        <v>0</v>
      </c>
      <c r="J231" s="29" t="s">
        <v>146</v>
      </c>
      <c r="K231" s="29"/>
      <c r="L231" s="11">
        <v>921407</v>
      </c>
    </row>
    <row r="232" spans="1:12" ht="47.25" x14ac:dyDescent="0.2">
      <c r="A232" s="45">
        <v>40512</v>
      </c>
      <c r="B232" s="55" t="s">
        <v>95</v>
      </c>
      <c r="C232" s="11">
        <v>21489</v>
      </c>
      <c r="D232" s="11">
        <v>21539</v>
      </c>
      <c r="E232" s="11">
        <f t="shared" si="141"/>
        <v>50</v>
      </c>
      <c r="F232" s="11">
        <v>1</v>
      </c>
      <c r="G232" s="53">
        <f t="shared" si="127"/>
        <v>50</v>
      </c>
      <c r="H232" s="11">
        <v>3</v>
      </c>
      <c r="I232" s="10">
        <f t="shared" si="140"/>
        <v>53</v>
      </c>
      <c r="J232" s="29" t="s">
        <v>146</v>
      </c>
      <c r="K232" s="29"/>
      <c r="L232" s="11">
        <v>972466</v>
      </c>
    </row>
    <row r="233" spans="1:12" ht="47.25" x14ac:dyDescent="0.2">
      <c r="A233" s="45">
        <v>40513</v>
      </c>
      <c r="B233" s="55" t="s">
        <v>96</v>
      </c>
      <c r="C233" s="11">
        <v>8888</v>
      </c>
      <c r="D233" s="11">
        <v>9078</v>
      </c>
      <c r="E233" s="11">
        <f t="shared" si="141"/>
        <v>190</v>
      </c>
      <c r="F233" s="11">
        <v>1</v>
      </c>
      <c r="G233" s="53">
        <f t="shared" si="127"/>
        <v>190</v>
      </c>
      <c r="H233" s="11">
        <v>0</v>
      </c>
      <c r="I233" s="10">
        <f t="shared" si="140"/>
        <v>190</v>
      </c>
      <c r="J233" s="29" t="s">
        <v>146</v>
      </c>
      <c r="K233" s="29"/>
      <c r="L233" s="54">
        <v>603770903254336</v>
      </c>
    </row>
    <row r="234" spans="1:12" ht="47.25" x14ac:dyDescent="0.2">
      <c r="A234" s="8">
        <v>40514</v>
      </c>
      <c r="B234" s="55" t="s">
        <v>97</v>
      </c>
      <c r="C234" s="11">
        <v>12448</v>
      </c>
      <c r="D234" s="11">
        <v>12467</v>
      </c>
      <c r="E234" s="11">
        <f t="shared" si="141"/>
        <v>19</v>
      </c>
      <c r="F234" s="11">
        <v>1</v>
      </c>
      <c r="G234" s="53">
        <f t="shared" si="127"/>
        <v>19</v>
      </c>
      <c r="H234" s="11">
        <v>3</v>
      </c>
      <c r="I234" s="10">
        <f t="shared" si="140"/>
        <v>22</v>
      </c>
      <c r="J234" s="29" t="s">
        <v>146</v>
      </c>
      <c r="K234" s="29"/>
      <c r="L234" s="11">
        <v>445574</v>
      </c>
    </row>
    <row r="235" spans="1:12" ht="47.25" x14ac:dyDescent="0.2">
      <c r="A235" s="8">
        <v>40515</v>
      </c>
      <c r="B235" s="55" t="s">
        <v>98</v>
      </c>
      <c r="C235" s="11">
        <v>9913</v>
      </c>
      <c r="D235" s="11">
        <v>9930</v>
      </c>
      <c r="E235" s="11">
        <f t="shared" si="141"/>
        <v>17</v>
      </c>
      <c r="F235" s="11">
        <v>1</v>
      </c>
      <c r="G235" s="53">
        <f t="shared" si="127"/>
        <v>17</v>
      </c>
      <c r="H235" s="11">
        <v>3</v>
      </c>
      <c r="I235" s="10">
        <f t="shared" si="140"/>
        <v>20</v>
      </c>
      <c r="J235" s="29" t="s">
        <v>146</v>
      </c>
      <c r="K235" s="29"/>
      <c r="L235" s="11">
        <v>973493</v>
      </c>
    </row>
    <row r="236" spans="1:12" ht="47.25" x14ac:dyDescent="0.2">
      <c r="A236" s="45">
        <v>40516</v>
      </c>
      <c r="B236" s="55" t="s">
        <v>99</v>
      </c>
      <c r="C236" s="11"/>
      <c r="D236" s="11"/>
      <c r="E236" s="11">
        <f t="shared" si="141"/>
        <v>0</v>
      </c>
      <c r="F236" s="11">
        <v>1</v>
      </c>
      <c r="G236" s="53">
        <f t="shared" si="127"/>
        <v>0</v>
      </c>
      <c r="H236" s="11">
        <v>0</v>
      </c>
      <c r="I236" s="10">
        <f t="shared" si="140"/>
        <v>0</v>
      </c>
      <c r="J236" s="29" t="s">
        <v>146</v>
      </c>
      <c r="K236" s="29" t="s">
        <v>198</v>
      </c>
      <c r="L236" s="11">
        <v>948574</v>
      </c>
    </row>
    <row r="237" spans="1:12" ht="47.25" x14ac:dyDescent="0.2">
      <c r="A237" s="45">
        <v>40518</v>
      </c>
      <c r="B237" s="55" t="s">
        <v>100</v>
      </c>
      <c r="C237" s="11">
        <v>7751</v>
      </c>
      <c r="D237" s="11">
        <v>7802</v>
      </c>
      <c r="E237" s="11">
        <f t="shared" si="141"/>
        <v>51</v>
      </c>
      <c r="F237" s="11">
        <v>1</v>
      </c>
      <c r="G237" s="53">
        <f t="shared" si="127"/>
        <v>51</v>
      </c>
      <c r="H237" s="11">
        <v>7</v>
      </c>
      <c r="I237" s="10">
        <f t="shared" si="140"/>
        <v>58</v>
      </c>
      <c r="J237" s="29" t="s">
        <v>146</v>
      </c>
      <c r="K237" s="29"/>
      <c r="L237" s="11">
        <v>405318</v>
      </c>
    </row>
    <row r="238" spans="1:12" ht="31.5" x14ac:dyDescent="0.2">
      <c r="A238" s="45">
        <v>40520</v>
      </c>
      <c r="B238" s="55" t="s">
        <v>217</v>
      </c>
      <c r="C238" s="11">
        <v>6255</v>
      </c>
      <c r="D238" s="11">
        <v>6265</v>
      </c>
      <c r="E238" s="11">
        <f t="shared" si="141"/>
        <v>10</v>
      </c>
      <c r="F238" s="11">
        <v>20</v>
      </c>
      <c r="G238" s="53">
        <f t="shared" ref="G238:G274" si="142">E238*F238</f>
        <v>200</v>
      </c>
      <c r="H238" s="11">
        <v>0</v>
      </c>
      <c r="I238" s="10">
        <f t="shared" si="140"/>
        <v>200</v>
      </c>
      <c r="J238" s="29" t="s">
        <v>146</v>
      </c>
      <c r="K238" s="29"/>
      <c r="L238" s="11">
        <v>52064909</v>
      </c>
    </row>
    <row r="239" spans="1:12" ht="31.5" x14ac:dyDescent="0.2">
      <c r="A239" s="8"/>
      <c r="B239" s="55" t="s">
        <v>101</v>
      </c>
      <c r="C239" s="11">
        <v>19052</v>
      </c>
      <c r="D239" s="11">
        <v>19229</v>
      </c>
      <c r="E239" s="11">
        <f t="shared" si="141"/>
        <v>177</v>
      </c>
      <c r="F239" s="11">
        <v>1</v>
      </c>
      <c r="G239" s="53">
        <f t="shared" si="142"/>
        <v>177</v>
      </c>
      <c r="H239" s="11">
        <v>14</v>
      </c>
      <c r="I239" s="10">
        <f t="shared" si="140"/>
        <v>191</v>
      </c>
      <c r="J239" s="29" t="s">
        <v>146</v>
      </c>
      <c r="K239" s="29"/>
      <c r="L239" s="54">
        <v>711370203085227</v>
      </c>
    </row>
    <row r="240" spans="1:12" ht="31.5" x14ac:dyDescent="0.2">
      <c r="A240" s="8">
        <v>40522</v>
      </c>
      <c r="B240" s="55" t="s">
        <v>102</v>
      </c>
      <c r="C240" s="11">
        <v>3185</v>
      </c>
      <c r="D240" s="11">
        <v>3247</v>
      </c>
      <c r="E240" s="11">
        <f t="shared" si="141"/>
        <v>62</v>
      </c>
      <c r="F240" s="11">
        <v>1</v>
      </c>
      <c r="G240" s="53">
        <f t="shared" si="142"/>
        <v>62</v>
      </c>
      <c r="H240" s="11">
        <v>3</v>
      </c>
      <c r="I240" s="10">
        <f t="shared" si="140"/>
        <v>65</v>
      </c>
      <c r="J240" s="29" t="s">
        <v>146</v>
      </c>
      <c r="K240" s="29"/>
      <c r="L240" s="11">
        <v>66066</v>
      </c>
    </row>
    <row r="241" spans="1:15" ht="47.25" x14ac:dyDescent="0.2">
      <c r="A241" s="45">
        <v>40636</v>
      </c>
      <c r="B241" s="55" t="s">
        <v>103</v>
      </c>
      <c r="C241" s="11">
        <v>6559485</v>
      </c>
      <c r="D241" s="11">
        <v>6725344</v>
      </c>
      <c r="E241" s="11">
        <f t="shared" si="141"/>
        <v>165859</v>
      </c>
      <c r="F241" s="11">
        <v>1</v>
      </c>
      <c r="G241" s="53">
        <f t="shared" si="142"/>
        <v>165859</v>
      </c>
      <c r="H241" s="11"/>
      <c r="I241" s="10">
        <f t="shared" si="140"/>
        <v>165859</v>
      </c>
      <c r="J241" s="29" t="s">
        <v>147</v>
      </c>
      <c r="K241" s="29"/>
      <c r="L241" s="11">
        <v>6971861</v>
      </c>
      <c r="N241" s="5">
        <v>125852</v>
      </c>
      <c r="O241" s="6" t="s">
        <v>562</v>
      </c>
    </row>
    <row r="242" spans="1:15" ht="47.25" x14ac:dyDescent="0.2">
      <c r="A242" s="45"/>
      <c r="B242" s="55" t="s">
        <v>104</v>
      </c>
      <c r="C242" s="11">
        <v>5759385</v>
      </c>
      <c r="D242" s="11">
        <v>5760381</v>
      </c>
      <c r="E242" s="11">
        <f t="shared" si="141"/>
        <v>996</v>
      </c>
      <c r="F242" s="11">
        <v>1</v>
      </c>
      <c r="G242" s="53">
        <f t="shared" si="142"/>
        <v>996</v>
      </c>
      <c r="H242" s="11"/>
      <c r="I242" s="10">
        <f t="shared" si="140"/>
        <v>996</v>
      </c>
      <c r="J242" s="29" t="s">
        <v>147</v>
      </c>
      <c r="K242" s="29"/>
      <c r="L242" s="11">
        <v>6971885</v>
      </c>
    </row>
    <row r="243" spans="1:15" ht="31.5" x14ac:dyDescent="0.2">
      <c r="A243" s="45"/>
      <c r="B243" s="55" t="s">
        <v>105</v>
      </c>
      <c r="C243" s="11">
        <v>2902</v>
      </c>
      <c r="D243" s="11">
        <v>2902</v>
      </c>
      <c r="E243" s="11">
        <f t="shared" si="141"/>
        <v>0</v>
      </c>
      <c r="F243" s="11">
        <v>300</v>
      </c>
      <c r="G243" s="53">
        <f t="shared" si="142"/>
        <v>0</v>
      </c>
      <c r="H243" s="11"/>
      <c r="I243" s="10">
        <f t="shared" si="140"/>
        <v>0</v>
      </c>
      <c r="J243" s="29" t="s">
        <v>147</v>
      </c>
      <c r="K243" s="29"/>
      <c r="L243" s="11">
        <v>434685</v>
      </c>
    </row>
    <row r="244" spans="1:15" ht="47.25" x14ac:dyDescent="0.2">
      <c r="A244" s="45"/>
      <c r="B244" s="55" t="s">
        <v>107</v>
      </c>
      <c r="C244" s="11">
        <v>5739</v>
      </c>
      <c r="D244" s="11">
        <v>5843</v>
      </c>
      <c r="E244" s="11">
        <f t="shared" ref="E244:E250" si="143">D244-C244</f>
        <v>104</v>
      </c>
      <c r="F244" s="11">
        <v>40</v>
      </c>
      <c r="G244" s="53">
        <f t="shared" si="142"/>
        <v>4160</v>
      </c>
      <c r="H244" s="11">
        <v>1852</v>
      </c>
      <c r="I244" s="10">
        <f t="shared" si="140"/>
        <v>6012</v>
      </c>
      <c r="J244" s="29" t="s">
        <v>147</v>
      </c>
      <c r="K244" s="29"/>
      <c r="L244" s="11">
        <v>78850790</v>
      </c>
    </row>
    <row r="245" spans="1:15" ht="31.5" x14ac:dyDescent="0.2">
      <c r="A245" s="45"/>
      <c r="B245" s="55" t="s">
        <v>156</v>
      </c>
      <c r="C245" s="11">
        <v>6821</v>
      </c>
      <c r="D245" s="11">
        <v>7058</v>
      </c>
      <c r="E245" s="11">
        <f t="shared" si="143"/>
        <v>237</v>
      </c>
      <c r="F245" s="11">
        <v>300</v>
      </c>
      <c r="G245" s="53">
        <f t="shared" si="142"/>
        <v>71100</v>
      </c>
      <c r="H245" s="11">
        <v>1259</v>
      </c>
      <c r="I245" s="10">
        <f t="shared" si="140"/>
        <v>72359</v>
      </c>
      <c r="J245" s="29" t="s">
        <v>147</v>
      </c>
      <c r="K245" s="29"/>
      <c r="L245" s="11">
        <v>53835720030</v>
      </c>
    </row>
    <row r="246" spans="1:15" ht="31.5" x14ac:dyDescent="0.2">
      <c r="A246" s="45"/>
      <c r="B246" s="55" t="s">
        <v>106</v>
      </c>
      <c r="C246" s="11">
        <v>29096</v>
      </c>
      <c r="D246" s="11">
        <v>29497</v>
      </c>
      <c r="E246" s="11">
        <f t="shared" si="143"/>
        <v>401</v>
      </c>
      <c r="F246" s="11">
        <v>60</v>
      </c>
      <c r="G246" s="53">
        <f t="shared" si="142"/>
        <v>24060</v>
      </c>
      <c r="H246" s="11"/>
      <c r="I246" s="10">
        <f t="shared" si="140"/>
        <v>24060</v>
      </c>
      <c r="J246" s="29" t="s">
        <v>147</v>
      </c>
      <c r="K246" s="29"/>
      <c r="L246" s="11">
        <v>51024853</v>
      </c>
    </row>
    <row r="247" spans="1:15" ht="31.5" x14ac:dyDescent="0.2">
      <c r="A247" s="45"/>
      <c r="B247" s="55" t="s">
        <v>153</v>
      </c>
      <c r="C247" s="11">
        <v>7251</v>
      </c>
      <c r="D247" s="11">
        <v>7400</v>
      </c>
      <c r="E247" s="11">
        <f t="shared" si="143"/>
        <v>149</v>
      </c>
      <c r="F247" s="11">
        <v>40</v>
      </c>
      <c r="G247" s="53">
        <f t="shared" si="142"/>
        <v>5960</v>
      </c>
      <c r="H247" s="11"/>
      <c r="I247" s="10">
        <f t="shared" si="140"/>
        <v>5960</v>
      </c>
      <c r="J247" s="29" t="s">
        <v>147</v>
      </c>
      <c r="K247" s="29"/>
      <c r="L247" s="11">
        <v>78852489</v>
      </c>
    </row>
    <row r="248" spans="1:15" ht="31.5" x14ac:dyDescent="0.2">
      <c r="A248" s="45"/>
      <c r="B248" s="55" t="s">
        <v>154</v>
      </c>
      <c r="C248" s="11">
        <v>358</v>
      </c>
      <c r="D248" s="11">
        <v>358</v>
      </c>
      <c r="E248" s="11">
        <f t="shared" si="143"/>
        <v>0</v>
      </c>
      <c r="F248" s="11">
        <v>40</v>
      </c>
      <c r="G248" s="53">
        <f t="shared" si="142"/>
        <v>0</v>
      </c>
      <c r="H248" s="11"/>
      <c r="I248" s="10">
        <f t="shared" si="140"/>
        <v>0</v>
      </c>
      <c r="J248" s="29" t="s">
        <v>147</v>
      </c>
      <c r="K248" s="29"/>
      <c r="L248" s="11">
        <v>60004698</v>
      </c>
    </row>
    <row r="249" spans="1:15" ht="31.5" x14ac:dyDescent="0.2">
      <c r="A249" s="45"/>
      <c r="B249" s="55" t="s">
        <v>154</v>
      </c>
      <c r="C249" s="11">
        <v>3499</v>
      </c>
      <c r="D249" s="11">
        <v>3577</v>
      </c>
      <c r="E249" s="11">
        <f t="shared" si="143"/>
        <v>78</v>
      </c>
      <c r="F249" s="11">
        <v>40</v>
      </c>
      <c r="G249" s="53">
        <f t="shared" si="142"/>
        <v>3120</v>
      </c>
      <c r="H249" s="11"/>
      <c r="I249" s="10">
        <f t="shared" si="140"/>
        <v>3120</v>
      </c>
      <c r="J249" s="29" t="s">
        <v>147</v>
      </c>
      <c r="K249" s="29"/>
      <c r="L249" s="11">
        <v>6001141</v>
      </c>
    </row>
    <row r="250" spans="1:15" ht="31.5" x14ac:dyDescent="0.2">
      <c r="A250" s="45"/>
      <c r="B250" s="55" t="s">
        <v>157</v>
      </c>
      <c r="C250" s="11">
        <v>51</v>
      </c>
      <c r="D250" s="11">
        <v>51</v>
      </c>
      <c r="E250" s="11">
        <f t="shared" si="143"/>
        <v>0</v>
      </c>
      <c r="F250" s="11">
        <v>40</v>
      </c>
      <c r="G250" s="53">
        <f t="shared" si="142"/>
        <v>0</v>
      </c>
      <c r="H250" s="11"/>
      <c r="I250" s="10">
        <f t="shared" si="140"/>
        <v>0</v>
      </c>
      <c r="J250" s="29" t="s">
        <v>147</v>
      </c>
      <c r="K250" s="29"/>
      <c r="L250" s="11">
        <v>50049602</v>
      </c>
    </row>
    <row r="251" spans="1:15" ht="31.5" x14ac:dyDescent="0.2">
      <c r="A251" s="45"/>
      <c r="B251" s="55" t="s">
        <v>491</v>
      </c>
      <c r="C251" s="11">
        <v>194.81299999999999</v>
      </c>
      <c r="D251" s="11">
        <v>238.84</v>
      </c>
      <c r="E251" s="11">
        <f t="shared" ref="E251:E254" si="144">D251-C251</f>
        <v>44.027000000000001</v>
      </c>
      <c r="F251" s="11">
        <v>4000</v>
      </c>
      <c r="G251" s="53">
        <f t="shared" ref="G251:G254" si="145">E251*F251</f>
        <v>176108</v>
      </c>
      <c r="H251" s="11"/>
      <c r="I251" s="10">
        <f t="shared" ref="I251:I254" si="146">E251*F251+H251</f>
        <v>176108</v>
      </c>
      <c r="J251" s="29" t="s">
        <v>147</v>
      </c>
      <c r="K251" s="29"/>
      <c r="L251" s="54">
        <v>9212038000304</v>
      </c>
    </row>
    <row r="252" spans="1:15" ht="31.5" x14ac:dyDescent="0.2">
      <c r="A252" s="45"/>
      <c r="B252" s="55" t="s">
        <v>492</v>
      </c>
      <c r="C252" s="11">
        <v>75.94</v>
      </c>
      <c r="D252" s="11">
        <v>75.94</v>
      </c>
      <c r="E252" s="11">
        <f t="shared" si="144"/>
        <v>0</v>
      </c>
      <c r="F252" s="11">
        <v>4000</v>
      </c>
      <c r="G252" s="53">
        <f t="shared" si="145"/>
        <v>0</v>
      </c>
      <c r="H252" s="11"/>
      <c r="I252" s="10">
        <f t="shared" si="146"/>
        <v>0</v>
      </c>
      <c r="J252" s="29" t="s">
        <v>147</v>
      </c>
      <c r="K252" s="29"/>
      <c r="L252" s="54">
        <v>9212038000218</v>
      </c>
    </row>
    <row r="253" spans="1:15" ht="47.25" x14ac:dyDescent="0.2">
      <c r="A253" s="45"/>
      <c r="B253" s="55" t="s">
        <v>511</v>
      </c>
      <c r="C253" s="11">
        <v>214688</v>
      </c>
      <c r="D253" s="11">
        <v>214688</v>
      </c>
      <c r="E253" s="11">
        <f t="shared" si="144"/>
        <v>0</v>
      </c>
      <c r="F253" s="11">
        <v>1</v>
      </c>
      <c r="G253" s="53">
        <f t="shared" si="145"/>
        <v>0</v>
      </c>
      <c r="H253" s="11"/>
      <c r="I253" s="10">
        <f t="shared" si="146"/>
        <v>0</v>
      </c>
      <c r="J253" s="29" t="s">
        <v>147</v>
      </c>
      <c r="K253" s="29"/>
      <c r="L253" s="54">
        <v>747970903497457</v>
      </c>
    </row>
    <row r="254" spans="1:15" ht="47.25" x14ac:dyDescent="0.2">
      <c r="A254" s="45"/>
      <c r="B254" s="55" t="s">
        <v>512</v>
      </c>
      <c r="C254" s="11">
        <v>17864</v>
      </c>
      <c r="D254" s="11">
        <v>19064</v>
      </c>
      <c r="E254" s="11">
        <f t="shared" si="144"/>
        <v>1200</v>
      </c>
      <c r="F254" s="11">
        <v>1</v>
      </c>
      <c r="G254" s="53">
        <f t="shared" si="145"/>
        <v>1200</v>
      </c>
      <c r="H254" s="11"/>
      <c r="I254" s="10">
        <f t="shared" si="146"/>
        <v>1200</v>
      </c>
      <c r="J254" s="29" t="s">
        <v>147</v>
      </c>
      <c r="K254" s="29"/>
      <c r="L254" s="54">
        <v>913105500387</v>
      </c>
      <c r="N254" s="5">
        <v>454474</v>
      </c>
    </row>
    <row r="255" spans="1:15" x14ac:dyDescent="0.2">
      <c r="A255" s="45"/>
      <c r="B255" s="55"/>
      <c r="C255" s="11"/>
      <c r="D255" s="11"/>
      <c r="E255" s="11"/>
      <c r="F255" s="11"/>
      <c r="G255" s="53"/>
      <c r="H255" s="11"/>
      <c r="I255" s="10">
        <v>0</v>
      </c>
      <c r="J255" s="29"/>
      <c r="K255" s="29"/>
      <c r="L255" s="11"/>
    </row>
    <row r="256" spans="1:15" ht="47.25" x14ac:dyDescent="0.2">
      <c r="A256" s="45">
        <v>40527</v>
      </c>
      <c r="B256" s="55" t="s">
        <v>287</v>
      </c>
      <c r="C256" s="11">
        <v>2381.7800000000002</v>
      </c>
      <c r="D256" s="11">
        <v>2381.7800000000002</v>
      </c>
      <c r="E256" s="11">
        <f t="shared" si="141"/>
        <v>0</v>
      </c>
      <c r="F256" s="11">
        <v>4000</v>
      </c>
      <c r="G256" s="53">
        <f t="shared" si="142"/>
        <v>0</v>
      </c>
      <c r="H256" s="11"/>
      <c r="I256" s="10">
        <f>E256*F256+H256</f>
        <v>0</v>
      </c>
      <c r="J256" s="29" t="s">
        <v>147</v>
      </c>
      <c r="K256" s="29"/>
      <c r="L256" s="11">
        <v>41022896</v>
      </c>
    </row>
    <row r="257" spans="1:15" ht="47.25" x14ac:dyDescent="0.2">
      <c r="A257" s="45"/>
      <c r="B257" s="55" t="s">
        <v>288</v>
      </c>
      <c r="C257" s="11">
        <v>4811.42</v>
      </c>
      <c r="D257" s="11">
        <v>4814.8</v>
      </c>
      <c r="E257" s="11">
        <f t="shared" si="141"/>
        <v>3.38000000000011</v>
      </c>
      <c r="F257" s="11">
        <v>4000</v>
      </c>
      <c r="G257" s="53">
        <f t="shared" si="142"/>
        <v>13520.0000000004</v>
      </c>
      <c r="H257" s="11">
        <v>0</v>
      </c>
      <c r="I257" s="10">
        <f>E257*F257+H257</f>
        <v>13520.0000000004</v>
      </c>
      <c r="J257" s="29" t="s">
        <v>147</v>
      </c>
      <c r="K257" s="29"/>
      <c r="L257" s="11">
        <v>41022377</v>
      </c>
    </row>
    <row r="258" spans="1:15" ht="47.25" x14ac:dyDescent="0.2">
      <c r="A258" s="45">
        <v>40628</v>
      </c>
      <c r="B258" s="55" t="s">
        <v>514</v>
      </c>
      <c r="C258" s="11">
        <v>25551</v>
      </c>
      <c r="D258" s="11">
        <v>25786</v>
      </c>
      <c r="E258" s="11">
        <f>D258-C258</f>
        <v>235</v>
      </c>
      <c r="F258" s="11">
        <v>40</v>
      </c>
      <c r="G258" s="53">
        <f t="shared" si="142"/>
        <v>9400</v>
      </c>
      <c r="H258" s="11">
        <v>7</v>
      </c>
      <c r="I258" s="10">
        <f t="shared" si="140"/>
        <v>9407</v>
      </c>
      <c r="J258" s="29" t="s">
        <v>146</v>
      </c>
      <c r="K258" s="29"/>
      <c r="L258" s="11">
        <v>50049290</v>
      </c>
      <c r="N258" s="5" t="s">
        <v>162</v>
      </c>
      <c r="O258" s="6" t="s">
        <v>527</v>
      </c>
    </row>
    <row r="259" spans="1:15" ht="31.5" x14ac:dyDescent="0.2">
      <c r="A259" s="45"/>
      <c r="B259" s="55" t="s">
        <v>367</v>
      </c>
      <c r="C259" s="11">
        <v>5067</v>
      </c>
      <c r="D259" s="11">
        <v>5418</v>
      </c>
      <c r="E259" s="11">
        <f t="shared" si="141"/>
        <v>351</v>
      </c>
      <c r="F259" s="11">
        <v>40</v>
      </c>
      <c r="G259" s="53">
        <f t="shared" si="142"/>
        <v>14040</v>
      </c>
      <c r="H259" s="11">
        <v>7</v>
      </c>
      <c r="I259" s="10">
        <f t="shared" si="140"/>
        <v>14047</v>
      </c>
      <c r="J259" s="29" t="s">
        <v>146</v>
      </c>
      <c r="K259" s="29"/>
      <c r="L259" s="54">
        <v>9072055000669</v>
      </c>
      <c r="N259" s="5" t="s">
        <v>239</v>
      </c>
    </row>
    <row r="260" spans="1:15" ht="31.5" x14ac:dyDescent="0.2">
      <c r="A260" s="45"/>
      <c r="B260" s="55" t="s">
        <v>375</v>
      </c>
      <c r="C260" s="11">
        <v>21907</v>
      </c>
      <c r="D260" s="11">
        <v>22147</v>
      </c>
      <c r="E260" s="11">
        <f t="shared" si="141"/>
        <v>240</v>
      </c>
      <c r="F260" s="11">
        <v>40</v>
      </c>
      <c r="G260" s="53">
        <f t="shared" si="142"/>
        <v>9600</v>
      </c>
      <c r="H260" s="11">
        <v>0</v>
      </c>
      <c r="I260" s="10">
        <f t="shared" si="140"/>
        <v>9600</v>
      </c>
      <c r="J260" s="29" t="s">
        <v>146</v>
      </c>
      <c r="K260" s="29"/>
      <c r="L260" s="11">
        <v>50049399</v>
      </c>
      <c r="N260" s="5" t="s">
        <v>164</v>
      </c>
    </row>
    <row r="261" spans="1:15" ht="31.5" x14ac:dyDescent="0.2">
      <c r="A261" s="45"/>
      <c r="B261" s="55" t="s">
        <v>410</v>
      </c>
      <c r="C261" s="11">
        <v>18811</v>
      </c>
      <c r="D261" s="11">
        <v>19195</v>
      </c>
      <c r="E261" s="11">
        <f t="shared" si="141"/>
        <v>384</v>
      </c>
      <c r="F261" s="11">
        <v>40</v>
      </c>
      <c r="G261" s="53">
        <f t="shared" si="142"/>
        <v>15360</v>
      </c>
      <c r="H261" s="11">
        <v>0</v>
      </c>
      <c r="I261" s="10">
        <f t="shared" si="140"/>
        <v>15360</v>
      </c>
      <c r="J261" s="29" t="s">
        <v>146</v>
      </c>
      <c r="K261" s="29"/>
      <c r="L261" s="54">
        <v>9072022000037</v>
      </c>
      <c r="N261" s="5" t="s">
        <v>242</v>
      </c>
    </row>
    <row r="262" spans="1:15" ht="31.5" x14ac:dyDescent="0.2">
      <c r="A262" s="45"/>
      <c r="B262" s="55" t="s">
        <v>348</v>
      </c>
      <c r="C262" s="11">
        <v>41146</v>
      </c>
      <c r="D262" s="11">
        <v>41619</v>
      </c>
      <c r="E262" s="11">
        <f t="shared" si="141"/>
        <v>473</v>
      </c>
      <c r="F262" s="11">
        <v>40</v>
      </c>
      <c r="G262" s="53">
        <f t="shared" si="142"/>
        <v>18920</v>
      </c>
      <c r="H262" s="11"/>
      <c r="I262" s="10">
        <f t="shared" si="140"/>
        <v>18920</v>
      </c>
      <c r="J262" s="29" t="s">
        <v>146</v>
      </c>
      <c r="K262" s="29"/>
      <c r="L262" s="11">
        <v>50049323</v>
      </c>
      <c r="N262" s="5" t="s">
        <v>368</v>
      </c>
    </row>
    <row r="263" spans="1:15" ht="31.5" x14ac:dyDescent="0.2">
      <c r="A263" s="45"/>
      <c r="B263" s="55" t="s">
        <v>419</v>
      </c>
      <c r="C263" s="11">
        <v>21619</v>
      </c>
      <c r="D263" s="11">
        <v>21855</v>
      </c>
      <c r="E263" s="11">
        <f t="shared" si="141"/>
        <v>236</v>
      </c>
      <c r="F263" s="11">
        <v>40</v>
      </c>
      <c r="G263" s="53">
        <f t="shared" si="142"/>
        <v>9440</v>
      </c>
      <c r="H263" s="11">
        <v>0</v>
      </c>
      <c r="I263" s="10">
        <f t="shared" si="140"/>
        <v>9440</v>
      </c>
      <c r="J263" s="29" t="s">
        <v>146</v>
      </c>
      <c r="K263" s="29"/>
      <c r="L263" s="54">
        <v>53853809089</v>
      </c>
      <c r="N263" s="5" t="s">
        <v>161</v>
      </c>
    </row>
    <row r="264" spans="1:15" ht="31.5" x14ac:dyDescent="0.2">
      <c r="A264" s="45"/>
      <c r="B264" s="55" t="s">
        <v>419</v>
      </c>
      <c r="C264" s="11">
        <v>32177</v>
      </c>
      <c r="D264" s="11">
        <v>32470</v>
      </c>
      <c r="E264" s="11">
        <f t="shared" si="141"/>
        <v>293</v>
      </c>
      <c r="F264" s="11">
        <v>40</v>
      </c>
      <c r="G264" s="53">
        <f t="shared" si="142"/>
        <v>11720</v>
      </c>
      <c r="H264" s="11">
        <v>0</v>
      </c>
      <c r="I264" s="10">
        <f t="shared" si="140"/>
        <v>11720</v>
      </c>
      <c r="J264" s="29" t="s">
        <v>146</v>
      </c>
      <c r="K264" s="29"/>
      <c r="L264" s="54">
        <v>50042685</v>
      </c>
      <c r="N264" s="5" t="s">
        <v>161</v>
      </c>
    </row>
    <row r="265" spans="1:15" x14ac:dyDescent="0.2">
      <c r="A265" s="45"/>
      <c r="B265" s="55"/>
      <c r="C265" s="11"/>
      <c r="D265" s="11"/>
      <c r="E265" s="11"/>
      <c r="F265" s="11"/>
      <c r="G265" s="53"/>
      <c r="H265" s="11"/>
      <c r="I265" s="10"/>
      <c r="J265" s="29"/>
      <c r="K265" s="29"/>
      <c r="L265" s="54"/>
      <c r="O265" s="5"/>
    </row>
    <row r="266" spans="1:15" ht="31.5" x14ac:dyDescent="0.2">
      <c r="A266" s="45"/>
      <c r="B266" s="55" t="s">
        <v>418</v>
      </c>
      <c r="C266" s="11">
        <v>23733</v>
      </c>
      <c r="D266" s="11">
        <v>23980</v>
      </c>
      <c r="E266" s="11">
        <f t="shared" ref="E266" si="147">D266-C266</f>
        <v>247</v>
      </c>
      <c r="F266" s="11">
        <v>40</v>
      </c>
      <c r="G266" s="53">
        <f t="shared" ref="G266" si="148">E266*F266</f>
        <v>9880</v>
      </c>
      <c r="H266" s="11">
        <v>0</v>
      </c>
      <c r="I266" s="10">
        <f t="shared" ref="I266" si="149">E266*F266+H266</f>
        <v>9880</v>
      </c>
      <c r="J266" s="29" t="s">
        <v>146</v>
      </c>
      <c r="K266" s="29"/>
      <c r="L266" s="54">
        <v>53835809151</v>
      </c>
      <c r="N266" s="5" t="s">
        <v>160</v>
      </c>
      <c r="O266" s="6" t="s">
        <v>537</v>
      </c>
    </row>
    <row r="267" spans="1:15" ht="31.5" x14ac:dyDescent="0.2">
      <c r="A267" s="45"/>
      <c r="B267" s="55" t="s">
        <v>350</v>
      </c>
      <c r="C267" s="11">
        <v>23525</v>
      </c>
      <c r="D267" s="11">
        <v>23783</v>
      </c>
      <c r="E267" s="11">
        <f t="shared" si="141"/>
        <v>258</v>
      </c>
      <c r="F267" s="11">
        <v>40</v>
      </c>
      <c r="G267" s="53">
        <f t="shared" si="142"/>
        <v>10320</v>
      </c>
      <c r="H267" s="11"/>
      <c r="I267" s="10">
        <f t="shared" si="140"/>
        <v>10320</v>
      </c>
      <c r="J267" s="29" t="s">
        <v>146</v>
      </c>
      <c r="K267" s="29"/>
      <c r="L267" s="11">
        <v>50049430</v>
      </c>
      <c r="N267" s="5" t="s">
        <v>370</v>
      </c>
      <c r="O267" s="6" t="s">
        <v>538</v>
      </c>
    </row>
    <row r="268" spans="1:15" x14ac:dyDescent="0.2">
      <c r="A268" s="45"/>
      <c r="B268" s="55"/>
      <c r="C268" s="11"/>
      <c r="D268" s="11"/>
      <c r="E268" s="11"/>
      <c r="F268" s="11"/>
      <c r="G268" s="53"/>
      <c r="H268" s="11"/>
      <c r="I268" s="10"/>
      <c r="J268" s="29"/>
      <c r="K268" s="29"/>
      <c r="L268" s="11"/>
    </row>
    <row r="269" spans="1:15" x14ac:dyDescent="0.2">
      <c r="A269" s="45">
        <v>40626</v>
      </c>
      <c r="B269" s="55" t="s">
        <v>481</v>
      </c>
      <c r="C269" s="11"/>
      <c r="D269" s="11"/>
      <c r="E269" s="11"/>
      <c r="F269" s="11"/>
      <c r="G269" s="53"/>
      <c r="H269" s="11"/>
      <c r="I269" s="10"/>
      <c r="J269" s="29"/>
      <c r="K269" s="29"/>
      <c r="L269" s="11"/>
      <c r="N269" s="5">
        <v>108694</v>
      </c>
      <c r="O269" s="5">
        <v>92374</v>
      </c>
    </row>
    <row r="270" spans="1:15" ht="31.5" x14ac:dyDescent="0.2">
      <c r="A270" s="45">
        <v>40626</v>
      </c>
      <c r="B270" s="55" t="s">
        <v>472</v>
      </c>
      <c r="C270" s="11">
        <v>73335</v>
      </c>
      <c r="D270" s="11">
        <v>74110</v>
      </c>
      <c r="E270" s="11">
        <f t="shared" si="141"/>
        <v>775</v>
      </c>
      <c r="F270" s="11">
        <v>40</v>
      </c>
      <c r="G270" s="53">
        <f t="shared" si="142"/>
        <v>31000</v>
      </c>
      <c r="H270" s="11"/>
      <c r="I270" s="10">
        <f t="shared" si="140"/>
        <v>31000</v>
      </c>
      <c r="J270" s="29" t="s">
        <v>146</v>
      </c>
      <c r="K270" s="29"/>
      <c r="L270" s="11">
        <v>113355</v>
      </c>
      <c r="N270" s="5" t="s">
        <v>174</v>
      </c>
      <c r="O270" s="6" t="s">
        <v>508</v>
      </c>
    </row>
    <row r="271" spans="1:15" ht="31.5" x14ac:dyDescent="0.2">
      <c r="A271" s="45"/>
      <c r="B271" s="55" t="s">
        <v>473</v>
      </c>
      <c r="C271" s="11">
        <v>83968</v>
      </c>
      <c r="D271" s="11">
        <v>85672</v>
      </c>
      <c r="E271" s="11">
        <f t="shared" si="141"/>
        <v>1704</v>
      </c>
      <c r="F271" s="11">
        <v>40</v>
      </c>
      <c r="G271" s="53">
        <f t="shared" si="142"/>
        <v>68160</v>
      </c>
      <c r="H271" s="11"/>
      <c r="I271" s="10">
        <f t="shared" si="140"/>
        <v>68160</v>
      </c>
      <c r="J271" s="29" t="s">
        <v>146</v>
      </c>
      <c r="K271" s="29"/>
      <c r="L271" s="11">
        <v>778018</v>
      </c>
      <c r="N271" s="5" t="s">
        <v>175</v>
      </c>
    </row>
    <row r="272" spans="1:15" ht="31.5" x14ac:dyDescent="0.2">
      <c r="A272" s="45"/>
      <c r="B272" s="55" t="s">
        <v>474</v>
      </c>
      <c r="C272" s="11">
        <v>42984</v>
      </c>
      <c r="D272" s="11">
        <v>43384</v>
      </c>
      <c r="E272" s="11">
        <f>D272-C272</f>
        <v>400</v>
      </c>
      <c r="F272" s="11">
        <v>40</v>
      </c>
      <c r="G272" s="53">
        <f t="shared" si="142"/>
        <v>16000</v>
      </c>
      <c r="H272" s="11"/>
      <c r="I272" s="10">
        <f>E272*F272+H272</f>
        <v>16000</v>
      </c>
      <c r="J272" s="29" t="s">
        <v>146</v>
      </c>
      <c r="K272" s="29"/>
      <c r="L272" s="11">
        <v>50049386</v>
      </c>
      <c r="N272" s="5" t="s">
        <v>151</v>
      </c>
    </row>
    <row r="273" spans="1:15" ht="31.5" x14ac:dyDescent="0.2">
      <c r="A273" s="45"/>
      <c r="B273" s="55" t="s">
        <v>475</v>
      </c>
      <c r="C273" s="11">
        <v>54345</v>
      </c>
      <c r="D273" s="11">
        <v>54752</v>
      </c>
      <c r="E273" s="11">
        <f>D273-C273</f>
        <v>407</v>
      </c>
      <c r="F273" s="11">
        <v>40</v>
      </c>
      <c r="G273" s="53">
        <f t="shared" si="142"/>
        <v>16280</v>
      </c>
      <c r="H273" s="11"/>
      <c r="I273" s="10">
        <f>E273*F273+H273</f>
        <v>16280</v>
      </c>
      <c r="J273" s="29" t="s">
        <v>146</v>
      </c>
      <c r="K273" s="29"/>
      <c r="L273" s="11">
        <v>53835809150</v>
      </c>
      <c r="N273" s="5" t="s">
        <v>150</v>
      </c>
    </row>
    <row r="274" spans="1:15" ht="31.5" x14ac:dyDescent="0.2">
      <c r="A274" s="8"/>
      <c r="B274" s="55" t="s">
        <v>476</v>
      </c>
      <c r="C274" s="11">
        <v>76728</v>
      </c>
      <c r="D274" s="11">
        <v>78030</v>
      </c>
      <c r="E274" s="11">
        <f>D274-C274</f>
        <v>1302</v>
      </c>
      <c r="F274" s="11">
        <v>40</v>
      </c>
      <c r="G274" s="53">
        <f t="shared" si="142"/>
        <v>52080</v>
      </c>
      <c r="H274" s="11"/>
      <c r="I274" s="10">
        <f>E274*F274+H274</f>
        <v>52080</v>
      </c>
      <c r="J274" s="29" t="s">
        <v>146</v>
      </c>
      <c r="K274" s="29"/>
      <c r="L274" s="11">
        <v>50049471</v>
      </c>
      <c r="N274" s="5" t="s">
        <v>240</v>
      </c>
    </row>
    <row r="275" spans="1:15" ht="31.5" x14ac:dyDescent="0.2">
      <c r="A275" s="45"/>
      <c r="B275" s="55" t="s">
        <v>477</v>
      </c>
      <c r="C275" s="11">
        <v>27649</v>
      </c>
      <c r="D275" s="11">
        <v>28030</v>
      </c>
      <c r="E275" s="11">
        <f>D275-C275</f>
        <v>381</v>
      </c>
      <c r="F275" s="11">
        <v>40</v>
      </c>
      <c r="G275" s="53">
        <f t="shared" ref="G275:G340" si="150">E275*F275</f>
        <v>15240</v>
      </c>
      <c r="H275" s="11"/>
      <c r="I275" s="10">
        <f>E275*F275+H275</f>
        <v>15240</v>
      </c>
      <c r="J275" s="29" t="s">
        <v>146</v>
      </c>
      <c r="K275" s="29"/>
      <c r="L275" s="11">
        <v>53835809211</v>
      </c>
      <c r="N275" s="5" t="s">
        <v>172</v>
      </c>
    </row>
    <row r="276" spans="1:15" x14ac:dyDescent="0.2">
      <c r="A276" s="45"/>
      <c r="B276" s="55"/>
      <c r="C276" s="11" t="s">
        <v>383</v>
      </c>
      <c r="D276" s="11" t="s">
        <v>383</v>
      </c>
      <c r="E276" s="11"/>
      <c r="F276" s="11"/>
      <c r="G276" s="53"/>
      <c r="H276" s="11"/>
      <c r="I276" s="10"/>
      <c r="J276" s="29"/>
      <c r="K276" s="29"/>
      <c r="L276" s="11"/>
      <c r="N276" s="5">
        <v>198730</v>
      </c>
      <c r="O276" s="5">
        <v>116040</v>
      </c>
    </row>
    <row r="277" spans="1:15" ht="31.5" x14ac:dyDescent="0.2">
      <c r="A277" s="45"/>
      <c r="B277" s="55" t="s">
        <v>478</v>
      </c>
      <c r="C277" s="11">
        <v>33040</v>
      </c>
      <c r="D277" s="11">
        <v>38100</v>
      </c>
      <c r="E277" s="11">
        <f>D277-C277</f>
        <v>5060</v>
      </c>
      <c r="F277" s="11">
        <v>40</v>
      </c>
      <c r="G277" s="53">
        <f t="shared" ref="G277" si="151">E277*F277</f>
        <v>202400</v>
      </c>
      <c r="H277" s="11"/>
      <c r="I277" s="10">
        <f t="shared" ref="I277" si="152">E277*F277+H277</f>
        <v>202400</v>
      </c>
      <c r="J277" s="29" t="s">
        <v>146</v>
      </c>
      <c r="K277" s="29"/>
      <c r="L277" s="54">
        <v>9072050006530</v>
      </c>
      <c r="N277" s="5" t="s">
        <v>237</v>
      </c>
    </row>
    <row r="278" spans="1:15" ht="31.5" x14ac:dyDescent="0.2">
      <c r="A278" s="45"/>
      <c r="B278" s="55" t="s">
        <v>478</v>
      </c>
      <c r="C278" s="11">
        <v>32400</v>
      </c>
      <c r="D278" s="11">
        <v>37700</v>
      </c>
      <c r="E278" s="11">
        <f t="shared" ref="E278:E279" si="153">D278-C278</f>
        <v>5300</v>
      </c>
      <c r="F278" s="11">
        <v>40</v>
      </c>
      <c r="G278" s="53">
        <f t="shared" ref="G278" si="154">E278*F278</f>
        <v>212000</v>
      </c>
      <c r="H278" s="11"/>
      <c r="I278" s="10">
        <f t="shared" ref="I278" si="155">E278*F278+H278</f>
        <v>212000</v>
      </c>
      <c r="J278" s="29" t="s">
        <v>146</v>
      </c>
      <c r="K278" s="29"/>
      <c r="L278" s="54">
        <v>9072050006736</v>
      </c>
      <c r="N278" s="5" t="s">
        <v>237</v>
      </c>
    </row>
    <row r="279" spans="1:15" ht="31.5" x14ac:dyDescent="0.2">
      <c r="A279" s="45"/>
      <c r="B279" s="55" t="s">
        <v>478</v>
      </c>
      <c r="C279" s="11">
        <v>3625</v>
      </c>
      <c r="D279" s="11">
        <v>3625</v>
      </c>
      <c r="E279" s="11">
        <f t="shared" si="153"/>
        <v>0</v>
      </c>
      <c r="F279" s="11">
        <v>80</v>
      </c>
      <c r="G279" s="53">
        <f t="shared" ref="G279" si="156">E279*F279</f>
        <v>0</v>
      </c>
      <c r="H279" s="11">
        <v>63</v>
      </c>
      <c r="I279" s="10">
        <f t="shared" ref="I279" si="157">E279*F279+H279</f>
        <v>63</v>
      </c>
      <c r="J279" s="29" t="s">
        <v>146</v>
      </c>
      <c r="K279" s="29"/>
      <c r="L279" s="54">
        <v>9072060006783</v>
      </c>
      <c r="N279" s="5" t="s">
        <v>237</v>
      </c>
    </row>
    <row r="280" spans="1:15" x14ac:dyDescent="0.2">
      <c r="A280" s="45"/>
      <c r="B280" s="55"/>
      <c r="C280" s="11"/>
      <c r="D280" s="11"/>
      <c r="E280" s="11"/>
      <c r="F280" s="11"/>
      <c r="G280" s="53"/>
      <c r="H280" s="11"/>
      <c r="I280" s="10"/>
      <c r="J280" s="29"/>
      <c r="K280" s="29"/>
      <c r="L280" s="11"/>
      <c r="O280" s="5"/>
    </row>
    <row r="281" spans="1:15" ht="31.5" x14ac:dyDescent="0.2">
      <c r="A281" s="45"/>
      <c r="B281" s="55" t="s">
        <v>353</v>
      </c>
      <c r="C281" s="11">
        <v>21882</v>
      </c>
      <c r="D281" s="11">
        <v>22267</v>
      </c>
      <c r="E281" s="11">
        <f t="shared" ref="E281:E295" si="158">D281-C281</f>
        <v>385</v>
      </c>
      <c r="F281" s="11">
        <v>40</v>
      </c>
      <c r="G281" s="53">
        <f t="shared" si="150"/>
        <v>15400</v>
      </c>
      <c r="H281" s="11"/>
      <c r="I281" s="10">
        <f t="shared" ref="I281:I288" si="159">E281*F281+H281</f>
        <v>15400</v>
      </c>
      <c r="J281" s="29" t="s">
        <v>146</v>
      </c>
      <c r="K281" s="29"/>
      <c r="L281" s="11">
        <v>50049202</v>
      </c>
      <c r="N281" s="5" t="s">
        <v>177</v>
      </c>
      <c r="O281" s="6" t="s">
        <v>530</v>
      </c>
    </row>
    <row r="282" spans="1:15" ht="31.5" x14ac:dyDescent="0.2">
      <c r="A282" s="45"/>
      <c r="B282" s="55" t="s">
        <v>354</v>
      </c>
      <c r="C282" s="11">
        <v>20189</v>
      </c>
      <c r="D282" s="11">
        <v>20435</v>
      </c>
      <c r="E282" s="11">
        <f t="shared" si="158"/>
        <v>246</v>
      </c>
      <c r="F282" s="11">
        <v>40</v>
      </c>
      <c r="G282" s="53">
        <f t="shared" si="150"/>
        <v>9840</v>
      </c>
      <c r="H282" s="11"/>
      <c r="I282" s="10">
        <f t="shared" si="159"/>
        <v>9840</v>
      </c>
      <c r="J282" s="29" t="s">
        <v>146</v>
      </c>
      <c r="K282" s="29"/>
      <c r="L282" s="11">
        <v>50014279</v>
      </c>
      <c r="N282" s="5" t="s">
        <v>173</v>
      </c>
    </row>
    <row r="283" spans="1:15" ht="31.5" x14ac:dyDescent="0.2">
      <c r="A283" s="45"/>
      <c r="B283" s="55" t="s">
        <v>355</v>
      </c>
      <c r="C283" s="11">
        <v>22664</v>
      </c>
      <c r="D283" s="11">
        <v>22842</v>
      </c>
      <c r="E283" s="11">
        <f t="shared" si="158"/>
        <v>178</v>
      </c>
      <c r="F283" s="11">
        <v>40</v>
      </c>
      <c r="G283" s="53">
        <f t="shared" si="150"/>
        <v>7120</v>
      </c>
      <c r="H283" s="11"/>
      <c r="I283" s="10">
        <f t="shared" si="159"/>
        <v>7120</v>
      </c>
      <c r="J283" s="29" t="s">
        <v>146</v>
      </c>
      <c r="K283" s="29"/>
      <c r="L283" s="11">
        <v>50049518</v>
      </c>
      <c r="N283" s="5" t="s">
        <v>178</v>
      </c>
    </row>
    <row r="284" spans="1:15" ht="31.5" x14ac:dyDescent="0.2">
      <c r="A284" s="45"/>
      <c r="B284" s="55" t="s">
        <v>356</v>
      </c>
      <c r="C284" s="11">
        <v>13819</v>
      </c>
      <c r="D284" s="11">
        <v>14040</v>
      </c>
      <c r="E284" s="11">
        <f t="shared" si="158"/>
        <v>221</v>
      </c>
      <c r="F284" s="11">
        <v>40</v>
      </c>
      <c r="G284" s="53">
        <f t="shared" si="150"/>
        <v>8840</v>
      </c>
      <c r="H284" s="11"/>
      <c r="I284" s="10">
        <f t="shared" si="159"/>
        <v>8840</v>
      </c>
      <c r="J284" s="29" t="s">
        <v>146</v>
      </c>
      <c r="K284" s="29"/>
      <c r="L284" s="11">
        <v>116419</v>
      </c>
      <c r="N284" s="5" t="s">
        <v>235</v>
      </c>
    </row>
    <row r="285" spans="1:15" ht="31.5" x14ac:dyDescent="0.2">
      <c r="A285" s="45"/>
      <c r="B285" s="55" t="s">
        <v>357</v>
      </c>
      <c r="C285" s="11">
        <v>30776</v>
      </c>
      <c r="D285" s="11">
        <v>30958</v>
      </c>
      <c r="E285" s="11">
        <f t="shared" si="158"/>
        <v>182</v>
      </c>
      <c r="F285" s="11">
        <v>40</v>
      </c>
      <c r="G285" s="53">
        <f t="shared" si="150"/>
        <v>7280</v>
      </c>
      <c r="H285" s="11"/>
      <c r="I285" s="10">
        <f t="shared" si="159"/>
        <v>7280</v>
      </c>
      <c r="J285" s="29" t="s">
        <v>146</v>
      </c>
      <c r="K285" s="29"/>
      <c r="L285" s="11">
        <v>247581</v>
      </c>
      <c r="N285" s="5" t="s">
        <v>235</v>
      </c>
    </row>
    <row r="286" spans="1:15" ht="31.5" x14ac:dyDescent="0.2">
      <c r="A286" s="45"/>
      <c r="B286" s="55" t="s">
        <v>358</v>
      </c>
      <c r="C286" s="11">
        <v>33054</v>
      </c>
      <c r="D286" s="11">
        <v>33495</v>
      </c>
      <c r="E286" s="11">
        <f t="shared" si="158"/>
        <v>441</v>
      </c>
      <c r="F286" s="11">
        <v>40</v>
      </c>
      <c r="G286" s="53">
        <f t="shared" si="150"/>
        <v>17640</v>
      </c>
      <c r="H286" s="11"/>
      <c r="I286" s="10">
        <f t="shared" si="159"/>
        <v>17640</v>
      </c>
      <c r="J286" s="29" t="s">
        <v>146</v>
      </c>
      <c r="K286" s="29"/>
      <c r="L286" s="11">
        <v>53835809183</v>
      </c>
      <c r="N286" s="5" t="s">
        <v>236</v>
      </c>
    </row>
    <row r="287" spans="1:15" ht="31.5" x14ac:dyDescent="0.2">
      <c r="A287" s="45"/>
      <c r="B287" s="55" t="s">
        <v>359</v>
      </c>
      <c r="C287" s="11">
        <v>72784</v>
      </c>
      <c r="D287" s="11">
        <v>73623</v>
      </c>
      <c r="E287" s="11">
        <f t="shared" si="158"/>
        <v>839</v>
      </c>
      <c r="F287" s="11">
        <v>40</v>
      </c>
      <c r="G287" s="53">
        <f t="shared" si="150"/>
        <v>33560</v>
      </c>
      <c r="H287" s="11"/>
      <c r="I287" s="10">
        <f t="shared" si="159"/>
        <v>33560</v>
      </c>
      <c r="J287" s="29" t="s">
        <v>146</v>
      </c>
      <c r="K287" s="29"/>
      <c r="L287" s="11">
        <v>50043669</v>
      </c>
      <c r="N287" s="5" t="s">
        <v>159</v>
      </c>
    </row>
    <row r="288" spans="1:15" ht="31.5" x14ac:dyDescent="0.2">
      <c r="A288" s="45"/>
      <c r="B288" s="55" t="s">
        <v>361</v>
      </c>
      <c r="C288" s="11">
        <v>7581</v>
      </c>
      <c r="D288" s="11">
        <v>7772</v>
      </c>
      <c r="E288" s="11">
        <f t="shared" si="158"/>
        <v>191</v>
      </c>
      <c r="F288" s="11">
        <v>80</v>
      </c>
      <c r="G288" s="53">
        <f t="shared" si="150"/>
        <v>15280</v>
      </c>
      <c r="H288" s="11"/>
      <c r="I288" s="10">
        <f t="shared" si="159"/>
        <v>15280</v>
      </c>
      <c r="J288" s="29" t="s">
        <v>146</v>
      </c>
      <c r="K288" s="29"/>
      <c r="L288" s="11">
        <v>70308732838</v>
      </c>
      <c r="N288" s="5" t="s">
        <v>238</v>
      </c>
    </row>
    <row r="289" spans="1:16" ht="31.5" x14ac:dyDescent="0.2">
      <c r="A289" s="45"/>
      <c r="B289" s="55" t="s">
        <v>360</v>
      </c>
      <c r="C289" s="11">
        <v>19742</v>
      </c>
      <c r="D289" s="11">
        <v>19964</v>
      </c>
      <c r="E289" s="11">
        <f t="shared" si="158"/>
        <v>222</v>
      </c>
      <c r="F289" s="11">
        <v>40</v>
      </c>
      <c r="G289" s="53">
        <f t="shared" ref="G289:G295" si="160">E289*F289</f>
        <v>8880</v>
      </c>
      <c r="H289" s="11"/>
      <c r="I289" s="10">
        <f t="shared" ref="I289:I295" si="161">E289*F289+H289</f>
        <v>8880</v>
      </c>
      <c r="J289" s="29" t="s">
        <v>146</v>
      </c>
      <c r="K289" s="29"/>
      <c r="L289" s="11">
        <v>53835904637</v>
      </c>
      <c r="N289" s="5" t="s">
        <v>176</v>
      </c>
    </row>
    <row r="290" spans="1:16" ht="31.5" x14ac:dyDescent="0.2">
      <c r="A290" s="45"/>
      <c r="B290" s="55" t="s">
        <v>362</v>
      </c>
      <c r="C290" s="11">
        <v>26553</v>
      </c>
      <c r="D290" s="11">
        <v>26781</v>
      </c>
      <c r="E290" s="11">
        <f t="shared" si="158"/>
        <v>228</v>
      </c>
      <c r="F290" s="11">
        <v>40</v>
      </c>
      <c r="G290" s="53">
        <f t="shared" si="160"/>
        <v>9120</v>
      </c>
      <c r="H290" s="11"/>
      <c r="I290" s="10">
        <f t="shared" si="161"/>
        <v>9120</v>
      </c>
      <c r="J290" s="29" t="s">
        <v>146</v>
      </c>
      <c r="K290" s="29"/>
      <c r="L290" s="11">
        <v>53835905017</v>
      </c>
      <c r="N290" s="5" t="s">
        <v>176</v>
      </c>
    </row>
    <row r="291" spans="1:16" ht="31.5" x14ac:dyDescent="0.2">
      <c r="A291" s="45"/>
      <c r="B291" s="55" t="s">
        <v>363</v>
      </c>
      <c r="C291" s="11">
        <v>34368</v>
      </c>
      <c r="D291" s="11">
        <v>34782</v>
      </c>
      <c r="E291" s="11">
        <f t="shared" si="158"/>
        <v>414</v>
      </c>
      <c r="F291" s="11">
        <v>40</v>
      </c>
      <c r="G291" s="53">
        <f t="shared" si="160"/>
        <v>16560</v>
      </c>
      <c r="H291" s="11"/>
      <c r="I291" s="10">
        <f t="shared" si="161"/>
        <v>16560</v>
      </c>
      <c r="J291" s="29" t="s">
        <v>146</v>
      </c>
      <c r="K291" s="29"/>
      <c r="L291" s="11" t="s">
        <v>131</v>
      </c>
      <c r="N291" s="5" t="s">
        <v>152</v>
      </c>
    </row>
    <row r="292" spans="1:16" ht="31.5" x14ac:dyDescent="0.2">
      <c r="A292" s="45"/>
      <c r="B292" s="55" t="s">
        <v>364</v>
      </c>
      <c r="C292" s="11">
        <v>39648</v>
      </c>
      <c r="D292" s="11">
        <v>40123</v>
      </c>
      <c r="E292" s="11">
        <f t="shared" si="158"/>
        <v>475</v>
      </c>
      <c r="F292" s="11">
        <v>40</v>
      </c>
      <c r="G292" s="53">
        <f t="shared" si="160"/>
        <v>19000</v>
      </c>
      <c r="H292" s="11"/>
      <c r="I292" s="10">
        <f t="shared" si="161"/>
        <v>19000</v>
      </c>
      <c r="J292" s="29" t="s">
        <v>146</v>
      </c>
      <c r="K292" s="29"/>
      <c r="L292" s="11">
        <v>50049604</v>
      </c>
      <c r="N292" s="5" t="s">
        <v>168</v>
      </c>
    </row>
    <row r="293" spans="1:16" ht="31.5" x14ac:dyDescent="0.2">
      <c r="A293" s="45"/>
      <c r="B293" s="55" t="s">
        <v>365</v>
      </c>
      <c r="C293" s="11">
        <v>36188</v>
      </c>
      <c r="D293" s="11">
        <v>36672</v>
      </c>
      <c r="E293" s="11">
        <f t="shared" si="158"/>
        <v>484</v>
      </c>
      <c r="F293" s="11">
        <v>40</v>
      </c>
      <c r="G293" s="53">
        <f t="shared" si="160"/>
        <v>19360</v>
      </c>
      <c r="H293" s="11"/>
      <c r="I293" s="10">
        <f t="shared" si="161"/>
        <v>19360</v>
      </c>
      <c r="J293" s="29" t="s">
        <v>146</v>
      </c>
      <c r="K293" s="29"/>
      <c r="L293" s="11">
        <v>50049389</v>
      </c>
      <c r="N293" s="5" t="s">
        <v>170</v>
      </c>
    </row>
    <row r="294" spans="1:16" ht="31.5" x14ac:dyDescent="0.2">
      <c r="A294" s="45"/>
      <c r="B294" s="55" t="s">
        <v>366</v>
      </c>
      <c r="C294" s="11">
        <v>45995</v>
      </c>
      <c r="D294" s="11">
        <v>46438</v>
      </c>
      <c r="E294" s="11">
        <f t="shared" si="158"/>
        <v>443</v>
      </c>
      <c r="F294" s="11">
        <v>40</v>
      </c>
      <c r="G294" s="53">
        <f t="shared" si="160"/>
        <v>17720</v>
      </c>
      <c r="H294" s="11">
        <v>0</v>
      </c>
      <c r="I294" s="10">
        <f t="shared" si="161"/>
        <v>17720</v>
      </c>
      <c r="J294" s="29" t="s">
        <v>146</v>
      </c>
      <c r="K294" s="29"/>
      <c r="L294" s="11">
        <v>50043660</v>
      </c>
      <c r="N294" s="5" t="s">
        <v>166</v>
      </c>
    </row>
    <row r="295" spans="1:16" ht="31.5" x14ac:dyDescent="0.2">
      <c r="A295" s="8"/>
      <c r="B295" s="55" t="s">
        <v>313</v>
      </c>
      <c r="C295" s="11">
        <v>83475</v>
      </c>
      <c r="D295" s="11">
        <v>83836</v>
      </c>
      <c r="E295" s="11">
        <f t="shared" si="158"/>
        <v>361</v>
      </c>
      <c r="F295" s="11">
        <v>40</v>
      </c>
      <c r="G295" s="53">
        <f t="shared" si="160"/>
        <v>14440</v>
      </c>
      <c r="H295" s="11">
        <v>0</v>
      </c>
      <c r="I295" s="10">
        <f t="shared" si="161"/>
        <v>14440</v>
      </c>
      <c r="J295" s="29" t="s">
        <v>146</v>
      </c>
      <c r="K295" s="29"/>
      <c r="L295" s="54">
        <v>50049335</v>
      </c>
      <c r="N295" s="5" t="s">
        <v>186</v>
      </c>
    </row>
    <row r="296" spans="1:16" x14ac:dyDescent="0.2">
      <c r="A296" s="45"/>
      <c r="B296" s="55"/>
      <c r="C296" s="11"/>
      <c r="D296" s="11"/>
      <c r="E296" s="11"/>
      <c r="F296" s="11"/>
      <c r="G296" s="53"/>
      <c r="H296" s="11"/>
      <c r="I296" s="10">
        <f t="shared" ref="I296:I317" si="162">E296*F296+H296</f>
        <v>0</v>
      </c>
      <c r="J296" s="29"/>
      <c r="K296" s="29"/>
      <c r="L296" s="11"/>
      <c r="N296" s="5">
        <v>220040</v>
      </c>
      <c r="O296" s="5">
        <v>204320</v>
      </c>
    </row>
    <row r="297" spans="1:16" ht="31.5" x14ac:dyDescent="0.2">
      <c r="A297" s="8">
        <v>43414</v>
      </c>
      <c r="B297" s="55" t="s">
        <v>522</v>
      </c>
      <c r="C297" s="11">
        <v>6882</v>
      </c>
      <c r="D297" s="11">
        <v>6882</v>
      </c>
      <c r="E297" s="11">
        <f>D297-C297</f>
        <v>0</v>
      </c>
      <c r="F297" s="11">
        <v>40</v>
      </c>
      <c r="G297" s="53">
        <f t="shared" si="150"/>
        <v>0</v>
      </c>
      <c r="H297" s="11">
        <v>3400</v>
      </c>
      <c r="I297" s="10">
        <f>E297*F297+H297</f>
        <v>3400</v>
      </c>
      <c r="J297" s="29" t="s">
        <v>147</v>
      </c>
      <c r="K297" s="29"/>
      <c r="L297" s="11" t="s">
        <v>108</v>
      </c>
      <c r="O297" s="6">
        <v>3400</v>
      </c>
      <c r="P297" s="5" t="s">
        <v>428</v>
      </c>
    </row>
    <row r="298" spans="1:16" x14ac:dyDescent="0.2">
      <c r="A298" s="8"/>
      <c r="B298" s="55" t="s">
        <v>426</v>
      </c>
      <c r="C298" s="11"/>
      <c r="D298" s="11"/>
      <c r="E298" s="11"/>
      <c r="F298" s="11"/>
      <c r="G298" s="53"/>
      <c r="H298" s="11"/>
      <c r="I298" s="10">
        <v>-971</v>
      </c>
      <c r="J298" s="29" t="s">
        <v>147</v>
      </c>
      <c r="K298" s="29"/>
      <c r="L298" s="11"/>
    </row>
    <row r="299" spans="1:16" ht="47.25" x14ac:dyDescent="0.2">
      <c r="A299" s="8">
        <v>43414</v>
      </c>
      <c r="B299" s="55" t="s">
        <v>109</v>
      </c>
      <c r="C299" s="11">
        <v>29910</v>
      </c>
      <c r="D299" s="11">
        <v>29910</v>
      </c>
      <c r="E299" s="11">
        <f t="shared" ref="E299:E307" si="163">D299-C299</f>
        <v>0</v>
      </c>
      <c r="F299" s="11">
        <v>1</v>
      </c>
      <c r="G299" s="53">
        <v>10</v>
      </c>
      <c r="H299" s="11">
        <v>0</v>
      </c>
      <c r="I299" s="10">
        <f t="shared" si="162"/>
        <v>0</v>
      </c>
      <c r="J299" s="29" t="s">
        <v>146</v>
      </c>
      <c r="K299" s="29"/>
      <c r="L299" s="54">
        <v>9026047000997</v>
      </c>
    </row>
    <row r="300" spans="1:16" ht="47.25" x14ac:dyDescent="0.2">
      <c r="A300" s="45"/>
      <c r="B300" s="55" t="s">
        <v>110</v>
      </c>
      <c r="C300" s="11">
        <v>51816</v>
      </c>
      <c r="D300" s="11">
        <v>51816</v>
      </c>
      <c r="E300" s="11">
        <f t="shared" si="163"/>
        <v>0</v>
      </c>
      <c r="F300" s="11">
        <v>1</v>
      </c>
      <c r="G300" s="53">
        <f t="shared" si="150"/>
        <v>0</v>
      </c>
      <c r="H300" s="11"/>
      <c r="I300" s="10">
        <f t="shared" si="162"/>
        <v>0</v>
      </c>
      <c r="J300" s="29" t="s">
        <v>146</v>
      </c>
      <c r="K300" s="29"/>
      <c r="L300" s="54">
        <v>9026028003129</v>
      </c>
    </row>
    <row r="301" spans="1:16" ht="47.25" x14ac:dyDescent="0.2">
      <c r="A301" s="45"/>
      <c r="B301" s="55" t="s">
        <v>286</v>
      </c>
      <c r="C301" s="11">
        <v>202981</v>
      </c>
      <c r="D301" s="11">
        <v>202981</v>
      </c>
      <c r="E301" s="11">
        <f t="shared" si="163"/>
        <v>0</v>
      </c>
      <c r="F301" s="11">
        <v>1</v>
      </c>
      <c r="G301" s="53">
        <f t="shared" si="150"/>
        <v>0</v>
      </c>
      <c r="H301" s="11"/>
      <c r="I301" s="10">
        <f t="shared" si="162"/>
        <v>0</v>
      </c>
      <c r="J301" s="29" t="s">
        <v>146</v>
      </c>
      <c r="K301" s="29"/>
      <c r="L301" s="54">
        <v>9026027016392</v>
      </c>
    </row>
    <row r="302" spans="1:16" ht="47.25" x14ac:dyDescent="0.2">
      <c r="A302" s="45"/>
      <c r="B302" s="55" t="s">
        <v>111</v>
      </c>
      <c r="C302" s="11">
        <v>5633</v>
      </c>
      <c r="D302" s="11">
        <v>5633</v>
      </c>
      <c r="E302" s="11">
        <f t="shared" si="163"/>
        <v>0</v>
      </c>
      <c r="F302" s="11">
        <v>10</v>
      </c>
      <c r="G302" s="53">
        <f t="shared" si="150"/>
        <v>0</v>
      </c>
      <c r="H302" s="11"/>
      <c r="I302" s="10">
        <f t="shared" si="162"/>
        <v>0</v>
      </c>
      <c r="J302" s="29" t="s">
        <v>146</v>
      </c>
      <c r="K302" s="29"/>
      <c r="L302" s="11">
        <v>50049246</v>
      </c>
    </row>
    <row r="303" spans="1:16" ht="47.25" x14ac:dyDescent="0.2">
      <c r="A303" s="8"/>
      <c r="B303" s="55" t="s">
        <v>112</v>
      </c>
      <c r="C303" s="11">
        <v>22809</v>
      </c>
      <c r="D303" s="11">
        <v>22809</v>
      </c>
      <c r="E303" s="11">
        <f t="shared" si="163"/>
        <v>0</v>
      </c>
      <c r="F303" s="11">
        <v>1</v>
      </c>
      <c r="G303" s="53">
        <f t="shared" si="150"/>
        <v>0</v>
      </c>
      <c r="H303" s="11"/>
      <c r="I303" s="10">
        <f t="shared" si="162"/>
        <v>0</v>
      </c>
      <c r="J303" s="29" t="s">
        <v>146</v>
      </c>
      <c r="K303" s="29"/>
      <c r="L303" s="11">
        <v>487701</v>
      </c>
    </row>
    <row r="304" spans="1:16" ht="47.25" x14ac:dyDescent="0.2">
      <c r="A304" s="8"/>
      <c r="B304" s="55" t="s">
        <v>113</v>
      </c>
      <c r="C304" s="11">
        <v>12353</v>
      </c>
      <c r="D304" s="11">
        <v>12353</v>
      </c>
      <c r="E304" s="11">
        <f t="shared" si="163"/>
        <v>0</v>
      </c>
      <c r="F304" s="11">
        <v>1</v>
      </c>
      <c r="G304" s="53">
        <f t="shared" si="150"/>
        <v>0</v>
      </c>
      <c r="H304" s="11"/>
      <c r="I304" s="10">
        <f t="shared" si="162"/>
        <v>0</v>
      </c>
      <c r="J304" s="29" t="s">
        <v>146</v>
      </c>
      <c r="K304" s="29"/>
      <c r="L304" s="54">
        <v>7807041001798</v>
      </c>
    </row>
    <row r="305" spans="1:14" ht="47.25" x14ac:dyDescent="0.2">
      <c r="A305" s="45"/>
      <c r="B305" s="55" t="s">
        <v>114</v>
      </c>
      <c r="C305" s="11">
        <v>29470</v>
      </c>
      <c r="D305" s="11">
        <v>29470</v>
      </c>
      <c r="E305" s="11">
        <f t="shared" si="163"/>
        <v>0</v>
      </c>
      <c r="F305" s="11">
        <v>1</v>
      </c>
      <c r="G305" s="53">
        <f t="shared" si="150"/>
        <v>0</v>
      </c>
      <c r="H305" s="11"/>
      <c r="I305" s="10">
        <f t="shared" si="162"/>
        <v>0</v>
      </c>
      <c r="J305" s="29" t="s">
        <v>146</v>
      </c>
      <c r="K305" s="29"/>
      <c r="L305" s="11">
        <v>484943</v>
      </c>
    </row>
    <row r="306" spans="1:14" ht="47.25" x14ac:dyDescent="0.2">
      <c r="A306" s="45"/>
      <c r="B306" s="55" t="s">
        <v>115</v>
      </c>
      <c r="C306" s="11">
        <v>65180</v>
      </c>
      <c r="D306" s="11">
        <v>65180</v>
      </c>
      <c r="E306" s="11">
        <f t="shared" si="163"/>
        <v>0</v>
      </c>
      <c r="F306" s="11">
        <v>1</v>
      </c>
      <c r="G306" s="53">
        <f t="shared" si="150"/>
        <v>0</v>
      </c>
      <c r="H306" s="11"/>
      <c r="I306" s="10">
        <f t="shared" si="162"/>
        <v>0</v>
      </c>
      <c r="J306" s="29" t="s">
        <v>146</v>
      </c>
      <c r="K306" s="29"/>
      <c r="L306" s="11">
        <v>486945</v>
      </c>
    </row>
    <row r="307" spans="1:14" ht="47.25" x14ac:dyDescent="0.2">
      <c r="A307" s="45"/>
      <c r="B307" s="55" t="s">
        <v>333</v>
      </c>
      <c r="C307" s="11">
        <v>42403</v>
      </c>
      <c r="D307" s="11">
        <v>42403</v>
      </c>
      <c r="E307" s="11">
        <f t="shared" si="163"/>
        <v>0</v>
      </c>
      <c r="F307" s="11">
        <v>1</v>
      </c>
      <c r="G307" s="53">
        <f t="shared" si="150"/>
        <v>0</v>
      </c>
      <c r="H307" s="11"/>
      <c r="I307" s="10">
        <f t="shared" si="162"/>
        <v>0</v>
      </c>
      <c r="J307" s="29" t="s">
        <v>146</v>
      </c>
      <c r="K307" s="29"/>
      <c r="L307" s="11">
        <v>486941</v>
      </c>
    </row>
    <row r="308" spans="1:14" ht="47.25" x14ac:dyDescent="0.2">
      <c r="A308" s="45"/>
      <c r="B308" s="55" t="s">
        <v>545</v>
      </c>
      <c r="C308" s="11">
        <v>15363</v>
      </c>
      <c r="D308" s="11">
        <v>15363</v>
      </c>
      <c r="E308" s="11">
        <f t="shared" ref="E308" si="164">D308-C308</f>
        <v>0</v>
      </c>
      <c r="F308" s="11">
        <v>1</v>
      </c>
      <c r="G308" s="53">
        <f t="shared" ref="G308" si="165">E308*F308</f>
        <v>0</v>
      </c>
      <c r="H308" s="11"/>
      <c r="I308" s="10">
        <f t="shared" ref="I308" si="166">E308*F308+H308</f>
        <v>0</v>
      </c>
      <c r="J308" s="29" t="s">
        <v>146</v>
      </c>
      <c r="K308" s="29"/>
      <c r="L308" s="54">
        <v>7807041001427</v>
      </c>
    </row>
    <row r="309" spans="1:14" ht="47.25" x14ac:dyDescent="0.2">
      <c r="A309" s="8"/>
      <c r="B309" s="55" t="s">
        <v>333</v>
      </c>
      <c r="C309" s="11">
        <v>26223</v>
      </c>
      <c r="D309" s="11">
        <v>26223</v>
      </c>
      <c r="E309" s="11">
        <f t="shared" ref="E309:E310" si="167">D309-C309</f>
        <v>0</v>
      </c>
      <c r="F309" s="11">
        <v>1</v>
      </c>
      <c r="G309" s="53">
        <f t="shared" ref="G309:G310" si="168">E309*F309</f>
        <v>0</v>
      </c>
      <c r="H309" s="11"/>
      <c r="I309" s="10">
        <f t="shared" ref="I309:I310" si="169">E309*F309+H309</f>
        <v>0</v>
      </c>
      <c r="J309" s="29" t="s">
        <v>146</v>
      </c>
      <c r="K309" s="29"/>
      <c r="L309" s="54">
        <v>7791039014174</v>
      </c>
    </row>
    <row r="310" spans="1:14" ht="47.25" x14ac:dyDescent="0.2">
      <c r="A310" s="8"/>
      <c r="B310" s="55" t="s">
        <v>377</v>
      </c>
      <c r="C310" s="11">
        <v>50700</v>
      </c>
      <c r="D310" s="11">
        <v>50700</v>
      </c>
      <c r="E310" s="11">
        <f t="shared" si="167"/>
        <v>0</v>
      </c>
      <c r="F310" s="11">
        <v>1</v>
      </c>
      <c r="G310" s="53">
        <f t="shared" si="168"/>
        <v>0</v>
      </c>
      <c r="H310" s="11"/>
      <c r="I310" s="10">
        <f t="shared" si="169"/>
        <v>0</v>
      </c>
      <c r="J310" s="29" t="s">
        <v>146</v>
      </c>
      <c r="K310" s="29"/>
      <c r="L310" s="54">
        <v>7807039000213</v>
      </c>
    </row>
    <row r="311" spans="1:14" ht="47.25" x14ac:dyDescent="0.2">
      <c r="A311" s="8"/>
      <c r="B311" s="55" t="s">
        <v>430</v>
      </c>
      <c r="C311" s="11">
        <v>6211</v>
      </c>
      <c r="D311" s="11">
        <v>6211</v>
      </c>
      <c r="E311" s="11">
        <f t="shared" ref="E311" si="170">D311-C311</f>
        <v>0</v>
      </c>
      <c r="F311" s="11">
        <v>1</v>
      </c>
      <c r="G311" s="53">
        <f t="shared" ref="G311" si="171">E311*F311</f>
        <v>0</v>
      </c>
      <c r="H311" s="11"/>
      <c r="I311" s="10">
        <f t="shared" ref="I311" si="172">E311*F311+H311</f>
        <v>0</v>
      </c>
      <c r="J311" s="29" t="s">
        <v>146</v>
      </c>
      <c r="K311" s="29"/>
      <c r="L311" s="54">
        <v>603480808879045</v>
      </c>
      <c r="N311" s="5">
        <v>23340</v>
      </c>
    </row>
    <row r="312" spans="1:14" ht="47.25" x14ac:dyDescent="0.2">
      <c r="A312" s="45">
        <v>40531</v>
      </c>
      <c r="B312" s="55" t="s">
        <v>116</v>
      </c>
      <c r="C312" s="11">
        <v>273865</v>
      </c>
      <c r="D312" s="11">
        <v>279765</v>
      </c>
      <c r="E312" s="11">
        <f t="shared" ref="E312:E324" si="173">D312-C312</f>
        <v>5900</v>
      </c>
      <c r="F312" s="11">
        <v>1</v>
      </c>
      <c r="G312" s="53">
        <f t="shared" si="150"/>
        <v>5900</v>
      </c>
      <c r="H312" s="11">
        <v>10</v>
      </c>
      <c r="I312" s="10">
        <f t="shared" si="162"/>
        <v>5910</v>
      </c>
      <c r="J312" s="29" t="s">
        <v>146</v>
      </c>
      <c r="K312" s="29"/>
      <c r="L312" s="54">
        <v>747870709085202</v>
      </c>
    </row>
    <row r="313" spans="1:14" ht="31.5" x14ac:dyDescent="0.2">
      <c r="A313" s="45">
        <v>40532</v>
      </c>
      <c r="B313" s="55" t="s">
        <v>117</v>
      </c>
      <c r="C313" s="11">
        <v>71200</v>
      </c>
      <c r="D313" s="11">
        <v>71800</v>
      </c>
      <c r="E313" s="11">
        <f t="shared" si="173"/>
        <v>600</v>
      </c>
      <c r="F313" s="11">
        <v>1</v>
      </c>
      <c r="G313" s="53">
        <f t="shared" si="150"/>
        <v>600</v>
      </c>
      <c r="H313" s="11">
        <v>0</v>
      </c>
      <c r="I313" s="10">
        <f t="shared" si="162"/>
        <v>600</v>
      </c>
      <c r="J313" s="29" t="s">
        <v>146</v>
      </c>
      <c r="K313" s="29"/>
      <c r="L313" s="11">
        <v>103984</v>
      </c>
    </row>
    <row r="314" spans="1:14" ht="31.5" x14ac:dyDescent="0.2">
      <c r="A314" s="8">
        <v>40533</v>
      </c>
      <c r="B314" s="55" t="s">
        <v>378</v>
      </c>
      <c r="C314" s="11">
        <v>4078</v>
      </c>
      <c r="D314" s="11">
        <v>4163</v>
      </c>
      <c r="E314" s="11">
        <f t="shared" si="173"/>
        <v>85</v>
      </c>
      <c r="F314" s="11">
        <v>40</v>
      </c>
      <c r="G314" s="53">
        <f>E314*F314</f>
        <v>3400</v>
      </c>
      <c r="H314" s="11">
        <v>10</v>
      </c>
      <c r="I314" s="10">
        <f t="shared" si="162"/>
        <v>3410</v>
      </c>
      <c r="J314" s="29" t="s">
        <v>146</v>
      </c>
      <c r="K314" s="29"/>
      <c r="L314" s="54">
        <v>108656602008624</v>
      </c>
    </row>
    <row r="315" spans="1:14" ht="31.5" x14ac:dyDescent="0.2">
      <c r="A315" s="8"/>
      <c r="B315" s="55" t="s">
        <v>507</v>
      </c>
      <c r="C315" s="11">
        <v>29314</v>
      </c>
      <c r="D315" s="11">
        <v>29936</v>
      </c>
      <c r="E315" s="11">
        <f t="shared" ref="E315" si="174">D315-C315</f>
        <v>622</v>
      </c>
      <c r="F315" s="11">
        <v>1</v>
      </c>
      <c r="G315" s="53">
        <f>E315*F315</f>
        <v>622</v>
      </c>
      <c r="H315" s="11">
        <v>14</v>
      </c>
      <c r="I315" s="10">
        <f t="shared" ref="I315" si="175">E315*F315+H315</f>
        <v>636</v>
      </c>
      <c r="J315" s="29" t="s">
        <v>146</v>
      </c>
      <c r="K315" s="29"/>
      <c r="L315" s="54">
        <v>9081047011489</v>
      </c>
    </row>
    <row r="316" spans="1:14" ht="31.5" x14ac:dyDescent="0.2">
      <c r="A316" s="8">
        <v>40534</v>
      </c>
      <c r="B316" s="55" t="s">
        <v>118</v>
      </c>
      <c r="C316" s="11">
        <v>58105</v>
      </c>
      <c r="D316" s="11">
        <v>60995</v>
      </c>
      <c r="E316" s="11">
        <f t="shared" si="173"/>
        <v>2890</v>
      </c>
      <c r="F316" s="11">
        <v>1</v>
      </c>
      <c r="G316" s="53">
        <f t="shared" si="150"/>
        <v>2890</v>
      </c>
      <c r="H316" s="11">
        <v>13</v>
      </c>
      <c r="I316" s="10">
        <f t="shared" si="162"/>
        <v>2903</v>
      </c>
      <c r="J316" s="29" t="s">
        <v>146</v>
      </c>
      <c r="K316" s="29"/>
      <c r="L316" s="54">
        <v>913003500038</v>
      </c>
    </row>
    <row r="317" spans="1:14" ht="31.5" x14ac:dyDescent="0.2">
      <c r="A317" s="45">
        <v>40536</v>
      </c>
      <c r="B317" s="55" t="s">
        <v>328</v>
      </c>
      <c r="C317" s="11">
        <v>5233</v>
      </c>
      <c r="D317" s="11">
        <v>5233</v>
      </c>
      <c r="E317" s="11">
        <f t="shared" si="173"/>
        <v>0</v>
      </c>
      <c r="F317" s="11">
        <v>1</v>
      </c>
      <c r="G317" s="53">
        <f t="shared" si="150"/>
        <v>0</v>
      </c>
      <c r="H317" s="11">
        <v>400</v>
      </c>
      <c r="I317" s="10">
        <f t="shared" si="162"/>
        <v>400</v>
      </c>
      <c r="J317" s="29" t="s">
        <v>146</v>
      </c>
      <c r="K317" s="29"/>
      <c r="L317" s="11">
        <v>191843</v>
      </c>
      <c r="N317" s="5" t="s">
        <v>341</v>
      </c>
    </row>
    <row r="318" spans="1:14" ht="31.5" x14ac:dyDescent="0.2">
      <c r="A318" s="45">
        <v>40537</v>
      </c>
      <c r="B318" s="55" t="s">
        <v>119</v>
      </c>
      <c r="C318" s="11">
        <v>23221</v>
      </c>
      <c r="D318" s="11">
        <v>24576</v>
      </c>
      <c r="E318" s="11">
        <f t="shared" si="173"/>
        <v>1355</v>
      </c>
      <c r="F318" s="11">
        <v>1</v>
      </c>
      <c r="G318" s="53">
        <f t="shared" si="150"/>
        <v>1355</v>
      </c>
      <c r="H318" s="11">
        <v>7</v>
      </c>
      <c r="I318" s="10">
        <f t="shared" ref="I318:I344" si="176">E318*F318+H318</f>
        <v>1362</v>
      </c>
      <c r="J318" s="29" t="s">
        <v>146</v>
      </c>
      <c r="K318" s="29"/>
      <c r="L318" s="54">
        <v>9026047000178</v>
      </c>
    </row>
    <row r="319" spans="1:14" ht="31.5" x14ac:dyDescent="0.2">
      <c r="A319" s="8"/>
      <c r="B319" s="55" t="s">
        <v>120</v>
      </c>
      <c r="C319" s="11">
        <v>24675</v>
      </c>
      <c r="D319" s="11">
        <v>25433</v>
      </c>
      <c r="E319" s="11">
        <f t="shared" si="173"/>
        <v>758</v>
      </c>
      <c r="F319" s="11">
        <v>1</v>
      </c>
      <c r="G319" s="53">
        <f t="shared" si="150"/>
        <v>758</v>
      </c>
      <c r="H319" s="11">
        <v>13</v>
      </c>
      <c r="I319" s="10">
        <f t="shared" si="176"/>
        <v>771</v>
      </c>
      <c r="J319" s="29" t="s">
        <v>146</v>
      </c>
      <c r="K319" s="29"/>
      <c r="L319" s="54">
        <v>9026047001514</v>
      </c>
    </row>
    <row r="320" spans="1:14" ht="47.25" x14ac:dyDescent="0.2">
      <c r="A320" s="8">
        <v>40538</v>
      </c>
      <c r="B320" s="55" t="s">
        <v>121</v>
      </c>
      <c r="C320" s="11">
        <v>4725.7</v>
      </c>
      <c r="D320" s="11">
        <v>4725.7</v>
      </c>
      <c r="E320" s="11">
        <f t="shared" si="173"/>
        <v>0</v>
      </c>
      <c r="F320" s="11">
        <v>6</v>
      </c>
      <c r="G320" s="53">
        <f t="shared" si="150"/>
        <v>0</v>
      </c>
      <c r="H320" s="11"/>
      <c r="I320" s="10">
        <f t="shared" si="176"/>
        <v>0</v>
      </c>
      <c r="J320" s="29" t="s">
        <v>146</v>
      </c>
      <c r="K320" s="29" t="s">
        <v>198</v>
      </c>
      <c r="L320" s="11">
        <v>885382</v>
      </c>
    </row>
    <row r="321" spans="1:14" ht="31.5" x14ac:dyDescent="0.2">
      <c r="A321" s="45">
        <v>40539</v>
      </c>
      <c r="B321" s="55" t="s">
        <v>122</v>
      </c>
      <c r="C321" s="11">
        <v>26480</v>
      </c>
      <c r="D321" s="11">
        <v>26480</v>
      </c>
      <c r="E321" s="11">
        <f t="shared" si="173"/>
        <v>0</v>
      </c>
      <c r="F321" s="11">
        <v>1</v>
      </c>
      <c r="G321" s="53">
        <f t="shared" si="150"/>
        <v>0</v>
      </c>
      <c r="H321" s="11"/>
      <c r="I321" s="10">
        <f t="shared" si="176"/>
        <v>0</v>
      </c>
      <c r="J321" s="29" t="s">
        <v>146</v>
      </c>
      <c r="K321" s="29" t="s">
        <v>198</v>
      </c>
      <c r="L321" s="11">
        <v>499525</v>
      </c>
      <c r="N321" s="5" t="s">
        <v>341</v>
      </c>
    </row>
    <row r="322" spans="1:14" ht="47.25" x14ac:dyDescent="0.2">
      <c r="A322" s="45">
        <v>40541</v>
      </c>
      <c r="B322" s="55" t="s">
        <v>216</v>
      </c>
      <c r="C322" s="11">
        <v>124671</v>
      </c>
      <c r="D322" s="11">
        <v>130445</v>
      </c>
      <c r="E322" s="11">
        <f t="shared" ref="E322" si="177">D322-C322</f>
        <v>5774</v>
      </c>
      <c r="F322" s="11">
        <v>1</v>
      </c>
      <c r="G322" s="53">
        <f t="shared" ref="G322" si="178">E322*F322</f>
        <v>5774</v>
      </c>
      <c r="H322" s="11">
        <v>18</v>
      </c>
      <c r="I322" s="10">
        <f t="shared" ref="I322" si="179">E322*F322+H322</f>
        <v>5792</v>
      </c>
      <c r="J322" s="29" t="s">
        <v>146</v>
      </c>
      <c r="K322" s="29"/>
      <c r="L322" s="54">
        <v>9026026006204</v>
      </c>
    </row>
    <row r="323" spans="1:14" ht="47.25" x14ac:dyDescent="0.2">
      <c r="A323" s="8">
        <v>40542</v>
      </c>
      <c r="B323" s="55" t="s">
        <v>487</v>
      </c>
      <c r="C323" s="11">
        <v>21674</v>
      </c>
      <c r="D323" s="11">
        <v>22674</v>
      </c>
      <c r="E323" s="11">
        <f t="shared" ref="E323" si="180">D323-C323</f>
        <v>1000</v>
      </c>
      <c r="F323" s="11">
        <v>1</v>
      </c>
      <c r="G323" s="53">
        <f>E323*F323</f>
        <v>1000</v>
      </c>
      <c r="H323" s="11">
        <v>14</v>
      </c>
      <c r="I323" s="10">
        <f>E323*F323+H323</f>
        <v>1014</v>
      </c>
      <c r="J323" s="29" t="s">
        <v>146</v>
      </c>
      <c r="K323" s="29"/>
      <c r="L323" s="54">
        <v>9026046008379</v>
      </c>
    </row>
    <row r="324" spans="1:14" ht="47.25" x14ac:dyDescent="0.2">
      <c r="A324" s="8">
        <v>40544</v>
      </c>
      <c r="B324" s="55" t="s">
        <v>123</v>
      </c>
      <c r="C324" s="11">
        <v>6796</v>
      </c>
      <c r="D324" s="11">
        <v>6830</v>
      </c>
      <c r="E324" s="11">
        <f t="shared" si="173"/>
        <v>34</v>
      </c>
      <c r="F324" s="11">
        <v>1</v>
      </c>
      <c r="G324" s="53">
        <f t="shared" si="150"/>
        <v>34</v>
      </c>
      <c r="H324" s="11">
        <v>5</v>
      </c>
      <c r="I324" s="10">
        <f t="shared" si="176"/>
        <v>39</v>
      </c>
      <c r="J324" s="29" t="s">
        <v>146</v>
      </c>
      <c r="K324" s="29"/>
      <c r="L324" s="11">
        <v>456588</v>
      </c>
    </row>
    <row r="325" spans="1:14" ht="47.25" x14ac:dyDescent="0.2">
      <c r="A325" s="8"/>
      <c r="B325" s="55" t="s">
        <v>124</v>
      </c>
      <c r="C325" s="11">
        <v>65351</v>
      </c>
      <c r="D325" s="11">
        <v>67676</v>
      </c>
      <c r="E325" s="11">
        <f t="shared" ref="E325:E346" si="181">D325-C325</f>
        <v>2325</v>
      </c>
      <c r="F325" s="11">
        <v>1</v>
      </c>
      <c r="G325" s="53">
        <f t="shared" si="150"/>
        <v>2325</v>
      </c>
      <c r="H325" s="11">
        <v>5</v>
      </c>
      <c r="I325" s="10">
        <f t="shared" si="176"/>
        <v>2330</v>
      </c>
      <c r="J325" s="29" t="s">
        <v>146</v>
      </c>
      <c r="K325" s="29"/>
      <c r="L325" s="11">
        <v>228683</v>
      </c>
    </row>
    <row r="326" spans="1:14" ht="47.25" x14ac:dyDescent="0.2">
      <c r="A326" s="45"/>
      <c r="B326" s="55" t="s">
        <v>521</v>
      </c>
      <c r="C326" s="11">
        <v>30505</v>
      </c>
      <c r="D326" s="11">
        <v>34140</v>
      </c>
      <c r="E326" s="11">
        <f t="shared" ref="E326" si="182">D326-C326</f>
        <v>3635</v>
      </c>
      <c r="F326" s="11">
        <v>1</v>
      </c>
      <c r="G326" s="53">
        <f t="shared" ref="G326" si="183">E326*F326</f>
        <v>3635</v>
      </c>
      <c r="H326" s="11">
        <v>4</v>
      </c>
      <c r="I326" s="10">
        <f t="shared" ref="I326" si="184">E326*F326+H326</f>
        <v>3639</v>
      </c>
      <c r="J326" s="29" t="s">
        <v>146</v>
      </c>
      <c r="K326" s="29"/>
      <c r="L326" s="54">
        <v>7807041001179</v>
      </c>
    </row>
    <row r="327" spans="1:14" ht="31.5" x14ac:dyDescent="0.2">
      <c r="A327" s="45">
        <v>40545</v>
      </c>
      <c r="B327" s="55" t="s">
        <v>125</v>
      </c>
      <c r="C327" s="11">
        <v>32425</v>
      </c>
      <c r="D327" s="11">
        <v>32818</v>
      </c>
      <c r="E327" s="11">
        <f t="shared" si="181"/>
        <v>393</v>
      </c>
      <c r="F327" s="11">
        <v>1</v>
      </c>
      <c r="G327" s="53">
        <f t="shared" si="150"/>
        <v>393</v>
      </c>
      <c r="H327" s="11">
        <v>0</v>
      </c>
      <c r="I327" s="10">
        <f t="shared" si="176"/>
        <v>393</v>
      </c>
      <c r="J327" s="29" t="s">
        <v>146</v>
      </c>
      <c r="K327" s="29"/>
      <c r="L327" s="11">
        <v>129261</v>
      </c>
    </row>
    <row r="328" spans="1:14" ht="31.5" x14ac:dyDescent="0.2">
      <c r="A328" s="8">
        <v>40548</v>
      </c>
      <c r="B328" s="55" t="s">
        <v>278</v>
      </c>
      <c r="C328" s="11">
        <v>14421</v>
      </c>
      <c r="D328" s="11">
        <v>14566</v>
      </c>
      <c r="E328" s="11">
        <f t="shared" si="181"/>
        <v>145</v>
      </c>
      <c r="F328" s="11">
        <v>1</v>
      </c>
      <c r="G328" s="53">
        <f t="shared" si="150"/>
        <v>145</v>
      </c>
      <c r="H328" s="11">
        <v>0</v>
      </c>
      <c r="I328" s="10">
        <f t="shared" si="176"/>
        <v>145</v>
      </c>
      <c r="J328" s="29" t="s">
        <v>146</v>
      </c>
      <c r="K328" s="29"/>
      <c r="L328" s="11">
        <v>862960</v>
      </c>
    </row>
    <row r="329" spans="1:14" ht="47.25" x14ac:dyDescent="0.2">
      <c r="A329" s="8">
        <v>40549</v>
      </c>
      <c r="B329" s="55" t="s">
        <v>126</v>
      </c>
      <c r="C329" s="11">
        <v>20884</v>
      </c>
      <c r="D329" s="11">
        <v>21212</v>
      </c>
      <c r="E329" s="11">
        <f t="shared" si="181"/>
        <v>328</v>
      </c>
      <c r="F329" s="11">
        <v>1</v>
      </c>
      <c r="G329" s="53">
        <f t="shared" si="150"/>
        <v>328</v>
      </c>
      <c r="H329" s="11">
        <v>6</v>
      </c>
      <c r="I329" s="10">
        <f t="shared" si="176"/>
        <v>334</v>
      </c>
      <c r="J329" s="29" t="s">
        <v>146</v>
      </c>
      <c r="K329" s="29"/>
      <c r="L329" s="11">
        <v>61002840</v>
      </c>
    </row>
    <row r="330" spans="1:14" ht="31.5" x14ac:dyDescent="0.2">
      <c r="A330" s="45">
        <v>40550</v>
      </c>
      <c r="B330" s="55" t="s">
        <v>258</v>
      </c>
      <c r="C330" s="11">
        <v>62976</v>
      </c>
      <c r="D330" s="11">
        <v>63669</v>
      </c>
      <c r="E330" s="11">
        <f t="shared" si="181"/>
        <v>693</v>
      </c>
      <c r="F330" s="11">
        <v>1</v>
      </c>
      <c r="G330" s="53">
        <f t="shared" si="150"/>
        <v>693</v>
      </c>
      <c r="H330" s="11">
        <v>20</v>
      </c>
      <c r="I330" s="10">
        <f t="shared" si="176"/>
        <v>713</v>
      </c>
      <c r="J330" s="29" t="s">
        <v>146</v>
      </c>
      <c r="K330" s="29"/>
      <c r="L330" s="54">
        <v>7128703081912</v>
      </c>
    </row>
    <row r="331" spans="1:14" ht="47.25" x14ac:dyDescent="0.2">
      <c r="A331" s="45">
        <v>40551</v>
      </c>
      <c r="B331" s="55" t="s">
        <v>127</v>
      </c>
      <c r="C331" s="54">
        <v>3945</v>
      </c>
      <c r="D331" s="54">
        <v>3980</v>
      </c>
      <c r="E331" s="11">
        <f t="shared" si="181"/>
        <v>35</v>
      </c>
      <c r="F331" s="11">
        <v>120</v>
      </c>
      <c r="G331" s="53">
        <f t="shared" si="150"/>
        <v>4200</v>
      </c>
      <c r="H331" s="11">
        <v>1415</v>
      </c>
      <c r="I331" s="10">
        <f t="shared" si="176"/>
        <v>5615</v>
      </c>
      <c r="J331" s="29" t="s">
        <v>147</v>
      </c>
      <c r="K331" s="29"/>
      <c r="L331" s="54">
        <v>711170308603407</v>
      </c>
    </row>
    <row r="332" spans="1:14" ht="31.5" x14ac:dyDescent="0.2">
      <c r="A332" s="8">
        <v>40553</v>
      </c>
      <c r="B332" s="55" t="s">
        <v>246</v>
      </c>
      <c r="C332" s="11">
        <v>4044</v>
      </c>
      <c r="D332" s="11">
        <v>4170</v>
      </c>
      <c r="E332" s="11">
        <f>D332-C332</f>
        <v>126</v>
      </c>
      <c r="F332" s="11">
        <v>1</v>
      </c>
      <c r="G332" s="53">
        <f>E332*F332</f>
        <v>126</v>
      </c>
      <c r="H332" s="11">
        <v>4</v>
      </c>
      <c r="I332" s="10">
        <f>E332*F332+H332</f>
        <v>130</v>
      </c>
      <c r="J332" s="29" t="s">
        <v>146</v>
      </c>
      <c r="K332" s="29"/>
      <c r="L332" s="54">
        <v>603580508937934</v>
      </c>
    </row>
    <row r="333" spans="1:14" ht="31.5" x14ac:dyDescent="0.2">
      <c r="A333" s="45">
        <v>40555</v>
      </c>
      <c r="B333" s="55" t="s">
        <v>128</v>
      </c>
      <c r="C333" s="11">
        <v>99606</v>
      </c>
      <c r="D333" s="11">
        <v>102945</v>
      </c>
      <c r="E333" s="11">
        <f>D333-C333</f>
        <v>3339</v>
      </c>
      <c r="F333" s="11">
        <v>1</v>
      </c>
      <c r="G333" s="53">
        <f>E333*F333</f>
        <v>3339</v>
      </c>
      <c r="H333" s="11">
        <v>10</v>
      </c>
      <c r="I333" s="10">
        <f>E333*F333+H333</f>
        <v>3349</v>
      </c>
      <c r="J333" s="29" t="s">
        <v>146</v>
      </c>
      <c r="K333" s="29"/>
      <c r="L333" s="54">
        <v>7085045000001</v>
      </c>
    </row>
    <row r="334" spans="1:14" ht="31.5" x14ac:dyDescent="0.2">
      <c r="A334" s="45"/>
      <c r="B334" s="55" t="s">
        <v>255</v>
      </c>
      <c r="C334" s="11">
        <v>32118</v>
      </c>
      <c r="D334" s="11">
        <v>33635</v>
      </c>
      <c r="E334" s="11">
        <f>D334-C334</f>
        <v>1517</v>
      </c>
      <c r="F334" s="11">
        <v>1</v>
      </c>
      <c r="G334" s="53">
        <f>E334*F334</f>
        <v>1517</v>
      </c>
      <c r="H334" s="11">
        <v>0</v>
      </c>
      <c r="I334" s="10">
        <f>E334*F334+H334</f>
        <v>1517</v>
      </c>
      <c r="J334" s="29" t="s">
        <v>146</v>
      </c>
      <c r="K334" s="29"/>
      <c r="L334" s="54" t="s">
        <v>565</v>
      </c>
    </row>
    <row r="335" spans="1:14" ht="47.25" x14ac:dyDescent="0.2">
      <c r="A335" s="45">
        <v>40556</v>
      </c>
      <c r="B335" s="55" t="s">
        <v>245</v>
      </c>
      <c r="C335" s="11">
        <v>8960</v>
      </c>
      <c r="D335" s="11">
        <v>9067</v>
      </c>
      <c r="E335" s="11">
        <f>D335-C335</f>
        <v>107</v>
      </c>
      <c r="F335" s="11">
        <v>1</v>
      </c>
      <c r="G335" s="53">
        <f>E335*F335</f>
        <v>107</v>
      </c>
      <c r="H335" s="11">
        <v>4</v>
      </c>
      <c r="I335" s="10">
        <f>E335*F335+H335</f>
        <v>111</v>
      </c>
      <c r="J335" s="29" t="s">
        <v>146</v>
      </c>
      <c r="K335" s="29"/>
      <c r="L335" s="54">
        <v>298743</v>
      </c>
    </row>
    <row r="336" spans="1:14" ht="47.25" x14ac:dyDescent="0.2">
      <c r="A336" s="8">
        <v>40557</v>
      </c>
      <c r="B336" s="55" t="s">
        <v>566</v>
      </c>
      <c r="C336" s="11">
        <v>190</v>
      </c>
      <c r="D336" s="11">
        <v>190</v>
      </c>
      <c r="E336" s="11">
        <f t="shared" si="181"/>
        <v>0</v>
      </c>
      <c r="F336" s="11">
        <v>1</v>
      </c>
      <c r="G336" s="53">
        <f t="shared" si="150"/>
        <v>0</v>
      </c>
      <c r="H336" s="11">
        <v>6</v>
      </c>
      <c r="I336" s="10">
        <f t="shared" si="176"/>
        <v>6</v>
      </c>
      <c r="J336" s="29" t="s">
        <v>146</v>
      </c>
      <c r="K336" s="29" t="s">
        <v>198</v>
      </c>
      <c r="L336" s="11">
        <v>705448</v>
      </c>
    </row>
    <row r="337" spans="1:15" ht="31.5" x14ac:dyDescent="0.2">
      <c r="A337" s="45">
        <v>40558</v>
      </c>
      <c r="B337" s="55" t="s">
        <v>581</v>
      </c>
      <c r="C337" s="11">
        <v>25447</v>
      </c>
      <c r="D337" s="11">
        <v>25447</v>
      </c>
      <c r="E337" s="11">
        <f t="shared" si="181"/>
        <v>0</v>
      </c>
      <c r="F337" s="11">
        <v>1</v>
      </c>
      <c r="G337" s="53">
        <f t="shared" si="150"/>
        <v>0</v>
      </c>
      <c r="H337" s="11">
        <v>10</v>
      </c>
      <c r="I337" s="10">
        <f t="shared" si="176"/>
        <v>10</v>
      </c>
      <c r="J337" s="29" t="s">
        <v>146</v>
      </c>
      <c r="K337" s="29"/>
      <c r="L337" s="11">
        <v>660068876</v>
      </c>
    </row>
    <row r="338" spans="1:15" ht="31.5" x14ac:dyDescent="0.2">
      <c r="A338" s="45"/>
      <c r="B338" s="55" t="s">
        <v>552</v>
      </c>
      <c r="C338" s="11">
        <v>3921</v>
      </c>
      <c r="D338" s="11">
        <v>5902</v>
      </c>
      <c r="E338" s="11">
        <f t="shared" ref="E338" si="185">D338-C338</f>
        <v>1981</v>
      </c>
      <c r="F338" s="11">
        <v>1</v>
      </c>
      <c r="G338" s="53">
        <f t="shared" ref="G338" si="186">E338*F338</f>
        <v>1981</v>
      </c>
      <c r="H338" s="11">
        <v>20</v>
      </c>
      <c r="I338" s="10">
        <f t="shared" ref="I338" si="187">E338*F338+H338</f>
        <v>2001</v>
      </c>
      <c r="J338" s="29" t="s">
        <v>146</v>
      </c>
      <c r="K338" s="29"/>
      <c r="L338" s="11">
        <v>400997</v>
      </c>
    </row>
    <row r="339" spans="1:15" ht="31.5" x14ac:dyDescent="0.2">
      <c r="A339" s="45">
        <v>40560</v>
      </c>
      <c r="B339" s="55" t="s">
        <v>334</v>
      </c>
      <c r="C339" s="11">
        <v>132317</v>
      </c>
      <c r="D339" s="11">
        <v>134583</v>
      </c>
      <c r="E339" s="11">
        <f t="shared" si="181"/>
        <v>2266</v>
      </c>
      <c r="F339" s="11">
        <v>1</v>
      </c>
      <c r="G339" s="53">
        <f t="shared" si="150"/>
        <v>2266</v>
      </c>
      <c r="H339" s="11">
        <v>16</v>
      </c>
      <c r="I339" s="10">
        <f t="shared" si="176"/>
        <v>2282</v>
      </c>
      <c r="J339" s="29" t="s">
        <v>146</v>
      </c>
      <c r="K339" s="29"/>
      <c r="L339" s="54">
        <v>747973</v>
      </c>
    </row>
    <row r="340" spans="1:15" ht="31.5" x14ac:dyDescent="0.2">
      <c r="A340" s="45">
        <v>40561</v>
      </c>
      <c r="B340" s="55" t="s">
        <v>129</v>
      </c>
      <c r="C340" s="11">
        <v>8702</v>
      </c>
      <c r="D340" s="11">
        <v>9042</v>
      </c>
      <c r="E340" s="11">
        <f t="shared" si="181"/>
        <v>340</v>
      </c>
      <c r="F340" s="11">
        <v>1</v>
      </c>
      <c r="G340" s="53">
        <f t="shared" si="150"/>
        <v>340</v>
      </c>
      <c r="H340" s="11">
        <v>4</v>
      </c>
      <c r="I340" s="10">
        <f t="shared" si="176"/>
        <v>344</v>
      </c>
      <c r="J340" s="29" t="s">
        <v>146</v>
      </c>
      <c r="K340" s="29"/>
      <c r="L340" s="11" t="s">
        <v>130</v>
      </c>
    </row>
    <row r="341" spans="1:15" ht="31.5" x14ac:dyDescent="0.2">
      <c r="A341" s="45"/>
      <c r="B341" s="55" t="s">
        <v>214</v>
      </c>
      <c r="C341" s="11">
        <v>21249</v>
      </c>
      <c r="D341" s="11">
        <v>21250</v>
      </c>
      <c r="E341" s="11">
        <f>D341-C341</f>
        <v>1</v>
      </c>
      <c r="F341" s="11">
        <v>1</v>
      </c>
      <c r="G341" s="53">
        <f>E341*F341</f>
        <v>1</v>
      </c>
      <c r="H341" s="11">
        <v>5</v>
      </c>
      <c r="I341" s="10">
        <f>E341*F341+H341</f>
        <v>6</v>
      </c>
      <c r="J341" s="29" t="s">
        <v>146</v>
      </c>
      <c r="K341" s="29"/>
      <c r="L341" s="54">
        <v>603580508895106</v>
      </c>
    </row>
    <row r="342" spans="1:15" ht="31.5" x14ac:dyDescent="0.2">
      <c r="A342" s="8">
        <v>40565</v>
      </c>
      <c r="B342" s="55" t="s">
        <v>247</v>
      </c>
      <c r="C342" s="11">
        <v>4453</v>
      </c>
      <c r="D342" s="11">
        <v>4555</v>
      </c>
      <c r="E342" s="11">
        <f t="shared" si="181"/>
        <v>102</v>
      </c>
      <c r="F342" s="11">
        <v>1</v>
      </c>
      <c r="G342" s="53">
        <f>E342*F342</f>
        <v>102</v>
      </c>
      <c r="H342" s="11">
        <v>4</v>
      </c>
      <c r="I342" s="10">
        <f t="shared" si="176"/>
        <v>106</v>
      </c>
      <c r="J342" s="29" t="s">
        <v>146</v>
      </c>
      <c r="K342" s="29"/>
      <c r="L342" s="11">
        <v>108018514</v>
      </c>
    </row>
    <row r="343" spans="1:15" ht="31.5" x14ac:dyDescent="0.2">
      <c r="A343" s="8">
        <v>40566</v>
      </c>
      <c r="B343" s="55" t="s">
        <v>248</v>
      </c>
      <c r="C343" s="11">
        <v>4842</v>
      </c>
      <c r="D343" s="11">
        <v>5078</v>
      </c>
      <c r="E343" s="11">
        <f t="shared" si="181"/>
        <v>236</v>
      </c>
      <c r="F343" s="11">
        <v>1</v>
      </c>
      <c r="G343" s="53">
        <f>E343*F343</f>
        <v>236</v>
      </c>
      <c r="H343" s="11">
        <v>5</v>
      </c>
      <c r="I343" s="10">
        <f t="shared" si="176"/>
        <v>241</v>
      </c>
      <c r="J343" s="29" t="s">
        <v>146</v>
      </c>
      <c r="K343" s="29"/>
      <c r="L343" s="54">
        <v>71297090447865</v>
      </c>
    </row>
    <row r="344" spans="1:15" ht="31.5" x14ac:dyDescent="0.2">
      <c r="A344" s="8">
        <v>40567</v>
      </c>
      <c r="B344" s="55" t="s">
        <v>266</v>
      </c>
      <c r="C344" s="11">
        <v>11750</v>
      </c>
      <c r="D344" s="11">
        <v>11900</v>
      </c>
      <c r="E344" s="11">
        <f t="shared" si="181"/>
        <v>150</v>
      </c>
      <c r="F344" s="11">
        <v>1</v>
      </c>
      <c r="G344" s="53">
        <f>E344*F344</f>
        <v>150</v>
      </c>
      <c r="H344" s="11">
        <v>4</v>
      </c>
      <c r="I344" s="10">
        <f t="shared" si="176"/>
        <v>154</v>
      </c>
      <c r="J344" s="29" t="s">
        <v>146</v>
      </c>
      <c r="K344" s="29"/>
      <c r="L344" s="54">
        <v>52021549</v>
      </c>
    </row>
    <row r="345" spans="1:15" x14ac:dyDescent="0.2">
      <c r="A345" s="8"/>
      <c r="B345" s="55"/>
      <c r="C345" s="11"/>
      <c r="D345" s="11"/>
      <c r="E345" s="11"/>
      <c r="F345" s="11"/>
      <c r="G345" s="53"/>
      <c r="H345" s="11"/>
      <c r="I345" s="10"/>
      <c r="J345" s="29"/>
      <c r="K345" s="29"/>
      <c r="L345" s="54"/>
    </row>
    <row r="346" spans="1:15" ht="31.5" x14ac:dyDescent="0.2">
      <c r="A346" s="8"/>
      <c r="B346" s="55" t="s">
        <v>308</v>
      </c>
      <c r="C346" s="11">
        <v>26014</v>
      </c>
      <c r="D346" s="11">
        <v>26289</v>
      </c>
      <c r="E346" s="11">
        <f t="shared" si="181"/>
        <v>275</v>
      </c>
      <c r="F346" s="11">
        <v>40</v>
      </c>
      <c r="G346" s="53">
        <f>E346*F346</f>
        <v>11000</v>
      </c>
      <c r="H346" s="11">
        <v>0</v>
      </c>
      <c r="I346" s="10">
        <f>E346*F346+H346</f>
        <v>11000</v>
      </c>
      <c r="J346" s="29" t="s">
        <v>146</v>
      </c>
      <c r="K346" s="29"/>
      <c r="L346" s="54">
        <v>53835809081</v>
      </c>
      <c r="N346" s="5" t="s">
        <v>183</v>
      </c>
      <c r="O346" s="6" t="s">
        <v>529</v>
      </c>
    </row>
    <row r="347" spans="1:15" ht="31.5" x14ac:dyDescent="0.2">
      <c r="A347" s="8"/>
      <c r="B347" s="55" t="s">
        <v>309</v>
      </c>
      <c r="C347" s="11">
        <v>53624</v>
      </c>
      <c r="D347" s="11">
        <v>53900</v>
      </c>
      <c r="E347" s="11">
        <f t="shared" ref="E347:E362" si="188">D347-C347</f>
        <v>276</v>
      </c>
      <c r="F347" s="11">
        <v>40</v>
      </c>
      <c r="G347" s="53">
        <f t="shared" ref="G347:G356" si="189">E347*F347</f>
        <v>11040</v>
      </c>
      <c r="H347" s="11">
        <v>0</v>
      </c>
      <c r="I347" s="10">
        <f t="shared" ref="I347:I356" si="190">E347*F347+H347</f>
        <v>11040</v>
      </c>
      <c r="J347" s="29" t="s">
        <v>146</v>
      </c>
      <c r="K347" s="29"/>
      <c r="L347" s="54">
        <v>50014524</v>
      </c>
      <c r="N347" s="5" t="s">
        <v>184</v>
      </c>
    </row>
    <row r="348" spans="1:15" ht="31.5" x14ac:dyDescent="0.2">
      <c r="A348" s="8"/>
      <c r="B348" s="55" t="s">
        <v>312</v>
      </c>
      <c r="C348" s="11">
        <v>42915</v>
      </c>
      <c r="D348" s="11">
        <v>43573</v>
      </c>
      <c r="E348" s="11">
        <f t="shared" si="188"/>
        <v>658</v>
      </c>
      <c r="F348" s="11">
        <v>10</v>
      </c>
      <c r="G348" s="53">
        <f t="shared" si="189"/>
        <v>6580</v>
      </c>
      <c r="H348" s="11">
        <v>0</v>
      </c>
      <c r="I348" s="10">
        <f t="shared" si="190"/>
        <v>6580</v>
      </c>
      <c r="J348" s="29" t="s">
        <v>146</v>
      </c>
      <c r="K348" s="29"/>
      <c r="L348" s="54">
        <v>50049192</v>
      </c>
      <c r="N348" s="5" t="s">
        <v>185</v>
      </c>
    </row>
    <row r="349" spans="1:15" ht="31.5" x14ac:dyDescent="0.2">
      <c r="A349" s="8"/>
      <c r="B349" s="55" t="s">
        <v>314</v>
      </c>
      <c r="C349" s="11">
        <v>87904</v>
      </c>
      <c r="D349" s="11">
        <v>88487</v>
      </c>
      <c r="E349" s="11">
        <f t="shared" si="188"/>
        <v>583</v>
      </c>
      <c r="F349" s="11">
        <v>40</v>
      </c>
      <c r="G349" s="53">
        <f t="shared" si="189"/>
        <v>23320</v>
      </c>
      <c r="H349" s="11">
        <v>0</v>
      </c>
      <c r="I349" s="10">
        <f t="shared" si="190"/>
        <v>23320</v>
      </c>
      <c r="J349" s="29" t="s">
        <v>146</v>
      </c>
      <c r="K349" s="29"/>
      <c r="L349" s="54">
        <v>50049432</v>
      </c>
      <c r="N349" s="5" t="s">
        <v>187</v>
      </c>
    </row>
    <row r="350" spans="1:15" ht="31.5" x14ac:dyDescent="0.2">
      <c r="A350" s="8"/>
      <c r="B350" s="55" t="s">
        <v>315</v>
      </c>
      <c r="C350" s="11">
        <v>40586</v>
      </c>
      <c r="D350" s="11">
        <v>40904</v>
      </c>
      <c r="E350" s="11">
        <f t="shared" si="188"/>
        <v>318</v>
      </c>
      <c r="F350" s="11">
        <v>40</v>
      </c>
      <c r="G350" s="53">
        <f t="shared" si="189"/>
        <v>12720</v>
      </c>
      <c r="H350" s="11">
        <v>0</v>
      </c>
      <c r="I350" s="10">
        <f t="shared" si="190"/>
        <v>12720</v>
      </c>
      <c r="J350" s="29" t="s">
        <v>146</v>
      </c>
      <c r="K350" s="29"/>
      <c r="L350" s="54">
        <v>50049725</v>
      </c>
      <c r="N350" s="5" t="s">
        <v>188</v>
      </c>
    </row>
    <row r="351" spans="1:15" ht="31.5" x14ac:dyDescent="0.2">
      <c r="A351" s="8"/>
      <c r="B351" s="55" t="s">
        <v>316</v>
      </c>
      <c r="C351" s="11">
        <v>30290</v>
      </c>
      <c r="D351" s="11">
        <v>30637</v>
      </c>
      <c r="E351" s="11">
        <f t="shared" si="188"/>
        <v>347</v>
      </c>
      <c r="F351" s="11">
        <v>40</v>
      </c>
      <c r="G351" s="53">
        <f t="shared" si="189"/>
        <v>13880</v>
      </c>
      <c r="H351" s="11">
        <v>0</v>
      </c>
      <c r="I351" s="10">
        <f t="shared" si="190"/>
        <v>13880</v>
      </c>
      <c r="J351" s="29" t="s">
        <v>146</v>
      </c>
      <c r="K351" s="29"/>
      <c r="L351" s="54">
        <v>50049234</v>
      </c>
      <c r="N351" s="5" t="s">
        <v>182</v>
      </c>
    </row>
    <row r="352" spans="1:15" ht="31.5" x14ac:dyDescent="0.2">
      <c r="A352" s="8"/>
      <c r="B352" s="55" t="s">
        <v>318</v>
      </c>
      <c r="C352" s="11">
        <v>18996</v>
      </c>
      <c r="D352" s="11">
        <v>20184</v>
      </c>
      <c r="E352" s="11">
        <f t="shared" si="188"/>
        <v>1188</v>
      </c>
      <c r="F352" s="11">
        <v>40</v>
      </c>
      <c r="G352" s="53">
        <f t="shared" si="189"/>
        <v>47520</v>
      </c>
      <c r="H352" s="11">
        <v>0</v>
      </c>
      <c r="I352" s="10">
        <f t="shared" si="190"/>
        <v>47520</v>
      </c>
      <c r="J352" s="29" t="s">
        <v>146</v>
      </c>
      <c r="K352" s="29"/>
      <c r="L352" s="54">
        <v>53835809242</v>
      </c>
      <c r="N352" s="5" t="s">
        <v>190</v>
      </c>
    </row>
    <row r="353" spans="1:20" ht="31.5" x14ac:dyDescent="0.2">
      <c r="A353" s="8"/>
      <c r="B353" s="55" t="s">
        <v>318</v>
      </c>
      <c r="C353" s="11">
        <v>8998</v>
      </c>
      <c r="D353" s="11">
        <v>9151</v>
      </c>
      <c r="E353" s="11">
        <f t="shared" si="188"/>
        <v>153</v>
      </c>
      <c r="F353" s="11">
        <v>40</v>
      </c>
      <c r="G353" s="53">
        <f t="shared" si="189"/>
        <v>6120</v>
      </c>
      <c r="H353" s="11">
        <v>0</v>
      </c>
      <c r="I353" s="10">
        <v>21298</v>
      </c>
      <c r="J353" s="29" t="s">
        <v>146</v>
      </c>
      <c r="K353" s="29"/>
      <c r="L353" s="54">
        <v>50049805</v>
      </c>
      <c r="N353" s="5" t="s">
        <v>190</v>
      </c>
    </row>
    <row r="354" spans="1:20" ht="31.5" x14ac:dyDescent="0.2">
      <c r="A354" s="8" t="s">
        <v>227</v>
      </c>
      <c r="B354" s="55" t="s">
        <v>319</v>
      </c>
      <c r="C354" s="11">
        <v>39209</v>
      </c>
      <c r="D354" s="11">
        <v>39239</v>
      </c>
      <c r="E354" s="11">
        <f t="shared" si="188"/>
        <v>30</v>
      </c>
      <c r="F354" s="11">
        <v>40</v>
      </c>
      <c r="G354" s="53">
        <f t="shared" si="189"/>
        <v>1200</v>
      </c>
      <c r="H354" s="11">
        <v>0</v>
      </c>
      <c r="I354" s="10">
        <f t="shared" si="190"/>
        <v>1200</v>
      </c>
      <c r="J354" s="29" t="s">
        <v>146</v>
      </c>
      <c r="K354" s="29"/>
      <c r="L354" s="54">
        <v>50049649</v>
      </c>
      <c r="N354" s="5" t="s">
        <v>191</v>
      </c>
    </row>
    <row r="355" spans="1:20" ht="31.5" x14ac:dyDescent="0.2">
      <c r="A355" s="8"/>
      <c r="B355" s="55" t="s">
        <v>320</v>
      </c>
      <c r="C355" s="11">
        <v>35171</v>
      </c>
      <c r="D355" s="11">
        <v>35392</v>
      </c>
      <c r="E355" s="11">
        <f t="shared" si="188"/>
        <v>221</v>
      </c>
      <c r="F355" s="11">
        <v>40</v>
      </c>
      <c r="G355" s="53">
        <f t="shared" si="189"/>
        <v>8840</v>
      </c>
      <c r="H355" s="11">
        <v>0</v>
      </c>
      <c r="I355" s="10">
        <f>E355*F355+H355</f>
        <v>8840</v>
      </c>
      <c r="J355" s="29" t="s">
        <v>146</v>
      </c>
      <c r="K355" s="29"/>
      <c r="L355" s="54">
        <v>50049475</v>
      </c>
      <c r="N355" s="5" t="s">
        <v>192</v>
      </c>
    </row>
    <row r="356" spans="1:20" ht="31.5" x14ac:dyDescent="0.2">
      <c r="A356" s="8"/>
      <c r="B356" s="55" t="s">
        <v>321</v>
      </c>
      <c r="C356" s="11">
        <v>23582</v>
      </c>
      <c r="D356" s="11">
        <v>23814</v>
      </c>
      <c r="E356" s="11">
        <f t="shared" si="188"/>
        <v>232</v>
      </c>
      <c r="F356" s="11">
        <v>40</v>
      </c>
      <c r="G356" s="53">
        <f t="shared" si="189"/>
        <v>9280</v>
      </c>
      <c r="H356" s="11">
        <v>0</v>
      </c>
      <c r="I356" s="10">
        <f t="shared" si="190"/>
        <v>9280</v>
      </c>
      <c r="J356" s="29" t="s">
        <v>146</v>
      </c>
      <c r="K356" s="29"/>
      <c r="L356" s="54">
        <v>53835809221</v>
      </c>
      <c r="N356" s="5" t="s">
        <v>193</v>
      </c>
    </row>
    <row r="357" spans="1:20" ht="31.5" x14ac:dyDescent="0.2">
      <c r="A357" s="8"/>
      <c r="B357" s="55" t="s">
        <v>322</v>
      </c>
      <c r="C357" s="11">
        <v>20108</v>
      </c>
      <c r="D357" s="11">
        <v>20321</v>
      </c>
      <c r="E357" s="11">
        <f t="shared" ref="E357:E360" si="191">D357-C357</f>
        <v>213</v>
      </c>
      <c r="F357" s="11">
        <v>40</v>
      </c>
      <c r="G357" s="53">
        <f t="shared" ref="G357:G360" si="192">E357*F357</f>
        <v>8520</v>
      </c>
      <c r="H357" s="11">
        <v>0</v>
      </c>
      <c r="I357" s="10">
        <f t="shared" ref="I357:I360" si="193">E357*F357+H357</f>
        <v>8520</v>
      </c>
      <c r="J357" s="29" t="s">
        <v>146</v>
      </c>
      <c r="K357" s="29"/>
      <c r="L357" s="54">
        <v>50022200</v>
      </c>
      <c r="N357" s="5" t="s">
        <v>323</v>
      </c>
    </row>
    <row r="358" spans="1:20" ht="31.5" x14ac:dyDescent="0.2">
      <c r="A358" s="8"/>
      <c r="B358" s="55" t="s">
        <v>342</v>
      </c>
      <c r="C358" s="11">
        <v>35746</v>
      </c>
      <c r="D358" s="11">
        <v>36080</v>
      </c>
      <c r="E358" s="11">
        <f t="shared" si="191"/>
        <v>334</v>
      </c>
      <c r="F358" s="11">
        <v>40</v>
      </c>
      <c r="G358" s="53">
        <f t="shared" si="192"/>
        <v>13360</v>
      </c>
      <c r="H358" s="11">
        <v>0</v>
      </c>
      <c r="I358" s="10">
        <f t="shared" si="193"/>
        <v>13360</v>
      </c>
      <c r="J358" s="29" t="s">
        <v>146</v>
      </c>
      <c r="K358" s="29"/>
      <c r="L358" s="54">
        <v>50049235</v>
      </c>
      <c r="N358" s="5" t="s">
        <v>163</v>
      </c>
    </row>
    <row r="359" spans="1:20" ht="31.5" x14ac:dyDescent="0.2">
      <c r="A359" s="8"/>
      <c r="B359" s="55" t="s">
        <v>343</v>
      </c>
      <c r="C359" s="11">
        <v>16951</v>
      </c>
      <c r="D359" s="11">
        <v>17228</v>
      </c>
      <c r="E359" s="11">
        <f t="shared" si="191"/>
        <v>277</v>
      </c>
      <c r="F359" s="11">
        <v>40</v>
      </c>
      <c r="G359" s="53">
        <f t="shared" si="192"/>
        <v>11080</v>
      </c>
      <c r="H359" s="11">
        <v>0</v>
      </c>
      <c r="I359" s="10">
        <f t="shared" si="193"/>
        <v>11080</v>
      </c>
      <c r="J359" s="29" t="s">
        <v>146</v>
      </c>
      <c r="K359" s="29"/>
      <c r="L359" s="54">
        <v>50013687</v>
      </c>
      <c r="N359" s="5" t="s">
        <v>165</v>
      </c>
    </row>
    <row r="360" spans="1:20" ht="31.5" x14ac:dyDescent="0.2">
      <c r="A360" s="8"/>
      <c r="B360" s="55" t="s">
        <v>344</v>
      </c>
      <c r="C360" s="11">
        <v>22085</v>
      </c>
      <c r="D360" s="11">
        <v>22312</v>
      </c>
      <c r="E360" s="11">
        <f t="shared" si="191"/>
        <v>227</v>
      </c>
      <c r="F360" s="11">
        <v>40</v>
      </c>
      <c r="G360" s="53">
        <f t="shared" si="192"/>
        <v>9080</v>
      </c>
      <c r="H360" s="11">
        <v>0</v>
      </c>
      <c r="I360" s="10">
        <f t="shared" si="193"/>
        <v>9080</v>
      </c>
      <c r="J360" s="29" t="s">
        <v>146</v>
      </c>
      <c r="K360" s="29"/>
      <c r="L360" s="54">
        <v>50049486</v>
      </c>
      <c r="N360" s="5" t="s">
        <v>167</v>
      </c>
    </row>
    <row r="361" spans="1:20" x14ac:dyDescent="0.2">
      <c r="A361" s="8"/>
      <c r="B361" s="55"/>
      <c r="C361" s="11"/>
      <c r="D361" s="11"/>
      <c r="E361" s="11"/>
      <c r="F361" s="11"/>
      <c r="G361" s="53"/>
      <c r="H361" s="11"/>
      <c r="I361" s="10"/>
      <c r="J361" s="29"/>
      <c r="K361" s="29"/>
      <c r="L361" s="11"/>
      <c r="N361" s="5">
        <v>208718</v>
      </c>
      <c r="O361" s="5">
        <v>174808</v>
      </c>
    </row>
    <row r="362" spans="1:20" ht="31.5" x14ac:dyDescent="0.2">
      <c r="A362" s="8">
        <v>1313</v>
      </c>
      <c r="B362" s="55" t="s">
        <v>200</v>
      </c>
      <c r="C362" s="11">
        <v>18498.849999999999</v>
      </c>
      <c r="D362" s="11">
        <v>19153.68</v>
      </c>
      <c r="E362" s="11">
        <f t="shared" si="188"/>
        <v>654.83000000000197</v>
      </c>
      <c r="F362" s="11">
        <v>40</v>
      </c>
      <c r="G362" s="53">
        <f>E362*F362</f>
        <v>26193.200000000099</v>
      </c>
      <c r="H362" s="53">
        <v>130.08000000000001</v>
      </c>
      <c r="I362" s="10">
        <f t="shared" ref="I362:I365" si="194">E362*F362+H362</f>
        <v>26323.280000000101</v>
      </c>
      <c r="J362" s="10" t="s">
        <v>146</v>
      </c>
      <c r="K362" s="29"/>
      <c r="L362" s="57">
        <v>7911733</v>
      </c>
      <c r="M362" s="54"/>
      <c r="T362" s="4" t="s">
        <v>523</v>
      </c>
    </row>
    <row r="363" spans="1:20" ht="31.5" x14ac:dyDescent="0.2">
      <c r="A363" s="8">
        <v>40577</v>
      </c>
      <c r="B363" s="55" t="s">
        <v>213</v>
      </c>
      <c r="C363" s="11">
        <v>7323</v>
      </c>
      <c r="D363" s="11">
        <v>7443</v>
      </c>
      <c r="E363" s="11">
        <f t="shared" ref="E363:E365" si="195">D363-C363</f>
        <v>120</v>
      </c>
      <c r="F363" s="11">
        <v>1</v>
      </c>
      <c r="G363" s="53">
        <f>E363*F363</f>
        <v>120</v>
      </c>
      <c r="H363" s="53">
        <v>3</v>
      </c>
      <c r="I363" s="10">
        <f t="shared" si="194"/>
        <v>123</v>
      </c>
      <c r="J363" s="10" t="s">
        <v>146</v>
      </c>
      <c r="K363" s="29"/>
      <c r="L363" s="57">
        <v>846954</v>
      </c>
      <c r="M363" s="58"/>
    </row>
    <row r="364" spans="1:20" ht="31.5" x14ac:dyDescent="0.2">
      <c r="A364" s="8">
        <v>40580</v>
      </c>
      <c r="B364" s="55" t="s">
        <v>223</v>
      </c>
      <c r="C364" s="53">
        <v>35280</v>
      </c>
      <c r="D364" s="53">
        <v>35385</v>
      </c>
      <c r="E364" s="8">
        <f t="shared" si="195"/>
        <v>105</v>
      </c>
      <c r="F364" s="11">
        <v>1</v>
      </c>
      <c r="G364" s="53">
        <f t="shared" ref="G364:G369" si="196">E364</f>
        <v>105</v>
      </c>
      <c r="H364" s="11">
        <v>7</v>
      </c>
      <c r="I364" s="10">
        <f t="shared" si="194"/>
        <v>112</v>
      </c>
      <c r="J364" s="29" t="s">
        <v>146</v>
      </c>
      <c r="K364" s="29"/>
      <c r="L364" s="11">
        <v>775918</v>
      </c>
    </row>
    <row r="365" spans="1:20" ht="31.5" x14ac:dyDescent="0.2">
      <c r="A365" s="8">
        <v>40581</v>
      </c>
      <c r="B365" s="55" t="s">
        <v>224</v>
      </c>
      <c r="C365" s="53">
        <v>39315</v>
      </c>
      <c r="D365" s="53">
        <v>39315</v>
      </c>
      <c r="E365" s="8">
        <f t="shared" si="195"/>
        <v>0</v>
      </c>
      <c r="F365" s="11">
        <v>1</v>
      </c>
      <c r="G365" s="53">
        <f t="shared" si="196"/>
        <v>0</v>
      </c>
      <c r="H365" s="11">
        <v>0</v>
      </c>
      <c r="I365" s="10">
        <f t="shared" si="194"/>
        <v>0</v>
      </c>
      <c r="J365" s="29" t="s">
        <v>146</v>
      </c>
      <c r="K365" s="29" t="s">
        <v>198</v>
      </c>
      <c r="L365" s="11" t="s">
        <v>81</v>
      </c>
    </row>
    <row r="366" spans="1:20" ht="31.5" x14ac:dyDescent="0.2">
      <c r="A366" s="8">
        <v>40582</v>
      </c>
      <c r="B366" s="55" t="s">
        <v>226</v>
      </c>
      <c r="C366" s="53">
        <v>3910</v>
      </c>
      <c r="D366" s="53">
        <v>3910</v>
      </c>
      <c r="E366" s="8">
        <f t="shared" ref="E366:E369" si="197">D366-C366</f>
        <v>0</v>
      </c>
      <c r="F366" s="11">
        <v>1</v>
      </c>
      <c r="G366" s="53">
        <f t="shared" si="196"/>
        <v>0</v>
      </c>
      <c r="H366" s="11">
        <v>0</v>
      </c>
      <c r="I366" s="10">
        <f t="shared" ref="I366:I374" si="198">E366*F366+H366</f>
        <v>0</v>
      </c>
      <c r="J366" s="29" t="s">
        <v>146</v>
      </c>
      <c r="K366" s="29"/>
      <c r="L366" s="54">
        <v>747871007822346</v>
      </c>
    </row>
    <row r="367" spans="1:20" ht="31.5" x14ac:dyDescent="0.2">
      <c r="A367" s="8">
        <v>40584</v>
      </c>
      <c r="B367" s="55" t="s">
        <v>230</v>
      </c>
      <c r="C367" s="53">
        <v>15820</v>
      </c>
      <c r="D367" s="53">
        <v>16012</v>
      </c>
      <c r="E367" s="8">
        <f t="shared" si="197"/>
        <v>192</v>
      </c>
      <c r="F367" s="11">
        <v>40</v>
      </c>
      <c r="G367" s="53">
        <f t="shared" si="196"/>
        <v>192</v>
      </c>
      <c r="H367" s="11">
        <v>14</v>
      </c>
      <c r="I367" s="10">
        <f t="shared" si="198"/>
        <v>7694</v>
      </c>
      <c r="J367" s="29" t="s">
        <v>146</v>
      </c>
      <c r="K367" s="29"/>
      <c r="L367" s="54">
        <v>50049474</v>
      </c>
      <c r="N367" s="5" t="s">
        <v>346</v>
      </c>
      <c r="O367" s="6" t="s">
        <v>528</v>
      </c>
    </row>
    <row r="368" spans="1:20" ht="31.5" x14ac:dyDescent="0.2">
      <c r="A368" s="8"/>
      <c r="B368" s="55" t="s">
        <v>230</v>
      </c>
      <c r="C368" s="53">
        <v>21090</v>
      </c>
      <c r="D368" s="53">
        <v>21392</v>
      </c>
      <c r="E368" s="8">
        <f t="shared" si="197"/>
        <v>302</v>
      </c>
      <c r="F368" s="11">
        <v>40</v>
      </c>
      <c r="G368" s="53">
        <f t="shared" si="196"/>
        <v>302</v>
      </c>
      <c r="H368" s="11">
        <v>8</v>
      </c>
      <c r="I368" s="10">
        <f t="shared" si="198"/>
        <v>12088</v>
      </c>
      <c r="J368" s="29" t="s">
        <v>146</v>
      </c>
      <c r="K368" s="29"/>
      <c r="L368" s="54">
        <v>50049782</v>
      </c>
      <c r="N368" s="5" t="s">
        <v>346</v>
      </c>
    </row>
    <row r="369" spans="1:17" ht="31.5" x14ac:dyDescent="0.2">
      <c r="A369" s="8"/>
      <c r="B369" s="55" t="s">
        <v>231</v>
      </c>
      <c r="C369" s="53">
        <v>24788</v>
      </c>
      <c r="D369" s="53">
        <v>24908</v>
      </c>
      <c r="E369" s="8">
        <f t="shared" si="197"/>
        <v>120</v>
      </c>
      <c r="F369" s="11">
        <v>40</v>
      </c>
      <c r="G369" s="53">
        <f t="shared" si="196"/>
        <v>120</v>
      </c>
      <c r="H369" s="11">
        <v>8</v>
      </c>
      <c r="I369" s="10">
        <f t="shared" si="198"/>
        <v>4808</v>
      </c>
      <c r="J369" s="29" t="s">
        <v>146</v>
      </c>
      <c r="K369" s="29"/>
      <c r="L369" s="54">
        <v>50043658</v>
      </c>
      <c r="N369" s="5" t="s">
        <v>347</v>
      </c>
    </row>
    <row r="370" spans="1:17" ht="31.5" x14ac:dyDescent="0.2">
      <c r="A370" s="8"/>
      <c r="B370" s="55" t="s">
        <v>231</v>
      </c>
      <c r="C370" s="53">
        <v>500</v>
      </c>
      <c r="D370" s="53">
        <v>748</v>
      </c>
      <c r="E370" s="8">
        <f t="shared" ref="E370" si="199">D370-C370</f>
        <v>248</v>
      </c>
      <c r="F370" s="11">
        <v>20</v>
      </c>
      <c r="G370" s="53">
        <f t="shared" ref="G370" si="200">E370</f>
        <v>248</v>
      </c>
      <c r="H370" s="11">
        <v>0</v>
      </c>
      <c r="I370" s="10">
        <f t="shared" ref="I370" si="201">E370*F370+H370</f>
        <v>4960</v>
      </c>
      <c r="J370" s="29" t="s">
        <v>146</v>
      </c>
      <c r="K370" s="29"/>
      <c r="L370" s="54">
        <v>9072036007961</v>
      </c>
      <c r="N370" s="5" t="s">
        <v>169</v>
      </c>
    </row>
    <row r="371" spans="1:17" ht="31.5" x14ac:dyDescent="0.2">
      <c r="A371" s="8"/>
      <c r="B371" s="55" t="s">
        <v>231</v>
      </c>
      <c r="C371" s="53">
        <v>14218</v>
      </c>
      <c r="D371" s="53">
        <v>14300</v>
      </c>
      <c r="E371" s="8">
        <f>D371-C371</f>
        <v>82</v>
      </c>
      <c r="F371" s="11">
        <v>40</v>
      </c>
      <c r="G371" s="53">
        <f t="shared" ref="G371:G375" si="202">E371</f>
        <v>82</v>
      </c>
      <c r="H371" s="11">
        <v>0</v>
      </c>
      <c r="I371" s="10">
        <f>E371*F371+H371</f>
        <v>3280</v>
      </c>
      <c r="J371" s="29" t="s">
        <v>146</v>
      </c>
      <c r="K371" s="29"/>
      <c r="L371" s="54">
        <v>50049575</v>
      </c>
      <c r="N371" s="5" t="s">
        <v>325</v>
      </c>
    </row>
    <row r="372" spans="1:17" ht="31.5" x14ac:dyDescent="0.2">
      <c r="A372" s="8"/>
      <c r="B372" s="55" t="s">
        <v>231</v>
      </c>
      <c r="C372" s="53">
        <v>15841</v>
      </c>
      <c r="D372" s="53">
        <v>15977</v>
      </c>
      <c r="E372" s="8">
        <f>D372-C372</f>
        <v>136</v>
      </c>
      <c r="F372" s="11">
        <v>40</v>
      </c>
      <c r="G372" s="53">
        <f>E372</f>
        <v>136</v>
      </c>
      <c r="H372" s="11">
        <v>16</v>
      </c>
      <c r="I372" s="10">
        <f>E372*F372+H372</f>
        <v>5456</v>
      </c>
      <c r="J372" s="29" t="s">
        <v>146</v>
      </c>
      <c r="K372" s="29"/>
      <c r="L372" s="54">
        <v>50049236</v>
      </c>
      <c r="N372" s="5" t="s">
        <v>325</v>
      </c>
      <c r="Q372" s="53">
        <f t="shared" ref="Q372" si="203">O372</f>
        <v>0</v>
      </c>
    </row>
    <row r="373" spans="1:17" ht="31.5" x14ac:dyDescent="0.2">
      <c r="A373" s="8"/>
      <c r="B373" s="55" t="s">
        <v>345</v>
      </c>
      <c r="C373" s="11">
        <v>18005</v>
      </c>
      <c r="D373" s="11">
        <v>18122</v>
      </c>
      <c r="E373" s="8">
        <f>D373-C373</f>
        <v>117</v>
      </c>
      <c r="F373" s="11">
        <v>40</v>
      </c>
      <c r="G373" s="53">
        <f>E373</f>
        <v>117</v>
      </c>
      <c r="H373" s="11">
        <v>8</v>
      </c>
      <c r="I373" s="10">
        <f>E373*F373+H373</f>
        <v>4688</v>
      </c>
      <c r="J373" s="29" t="s">
        <v>146</v>
      </c>
      <c r="K373" s="29"/>
      <c r="L373" s="11">
        <v>53835809171</v>
      </c>
      <c r="N373" s="5" t="s">
        <v>181</v>
      </c>
    </row>
    <row r="374" spans="1:17" ht="31.5" x14ac:dyDescent="0.2">
      <c r="A374" s="8">
        <v>40585</v>
      </c>
      <c r="B374" s="55" t="s">
        <v>234</v>
      </c>
      <c r="C374" s="53">
        <v>3152</v>
      </c>
      <c r="D374" s="53">
        <v>3206</v>
      </c>
      <c r="E374" s="8">
        <f t="shared" ref="E374:E379" si="204">D374-C374</f>
        <v>54</v>
      </c>
      <c r="F374" s="11">
        <v>1</v>
      </c>
      <c r="G374" s="53">
        <f t="shared" si="202"/>
        <v>54</v>
      </c>
      <c r="H374" s="11">
        <v>6</v>
      </c>
      <c r="I374" s="10">
        <f t="shared" si="198"/>
        <v>60</v>
      </c>
      <c r="J374" s="29" t="s">
        <v>146</v>
      </c>
      <c r="K374" s="29"/>
      <c r="L374" s="54">
        <v>729020034320</v>
      </c>
      <c r="N374" s="5">
        <v>42974</v>
      </c>
      <c r="O374" s="5"/>
    </row>
    <row r="375" spans="1:17" ht="47.25" x14ac:dyDescent="0.2">
      <c r="A375" s="8">
        <v>40586</v>
      </c>
      <c r="B375" s="55" t="s">
        <v>241</v>
      </c>
      <c r="C375" s="53">
        <v>17420</v>
      </c>
      <c r="D375" s="53">
        <v>17675</v>
      </c>
      <c r="E375" s="8">
        <f t="shared" si="204"/>
        <v>255</v>
      </c>
      <c r="F375" s="11">
        <v>1</v>
      </c>
      <c r="G375" s="53">
        <f t="shared" si="202"/>
        <v>255</v>
      </c>
      <c r="H375" s="11">
        <v>6</v>
      </c>
      <c r="I375" s="10">
        <f t="shared" ref="I375:I379" si="205">E375*F375+H375</f>
        <v>261</v>
      </c>
      <c r="J375" s="29" t="s">
        <v>146</v>
      </c>
      <c r="K375" s="29"/>
      <c r="L375" s="54">
        <v>794590</v>
      </c>
    </row>
    <row r="376" spans="1:17" ht="47.25" x14ac:dyDescent="0.2">
      <c r="A376" s="8"/>
      <c r="B376" s="55" t="s">
        <v>557</v>
      </c>
      <c r="C376" s="53">
        <v>57874</v>
      </c>
      <c r="D376" s="53">
        <v>57929</v>
      </c>
      <c r="E376" s="8">
        <f t="shared" ref="E376" si="206">D376-C376</f>
        <v>55</v>
      </c>
      <c r="F376" s="11">
        <v>1</v>
      </c>
      <c r="G376" s="53">
        <f t="shared" ref="G376" si="207">E376</f>
        <v>55</v>
      </c>
      <c r="H376" s="11">
        <v>8</v>
      </c>
      <c r="I376" s="10">
        <f t="shared" ref="I376" si="208">E376*F376+H376</f>
        <v>63</v>
      </c>
      <c r="J376" s="29" t="s">
        <v>146</v>
      </c>
      <c r="K376" s="29"/>
      <c r="L376" s="54">
        <v>832748</v>
      </c>
    </row>
    <row r="377" spans="1:17" ht="47.25" x14ac:dyDescent="0.2">
      <c r="A377" s="8">
        <v>40588</v>
      </c>
      <c r="B377" s="55" t="s">
        <v>339</v>
      </c>
      <c r="C377" s="53">
        <v>4916</v>
      </c>
      <c r="D377" s="53">
        <v>4955</v>
      </c>
      <c r="E377" s="8">
        <f>D377-C377</f>
        <v>39</v>
      </c>
      <c r="F377" s="11">
        <v>1</v>
      </c>
      <c r="G377" s="53">
        <f>E377</f>
        <v>39</v>
      </c>
      <c r="H377" s="11">
        <v>0</v>
      </c>
      <c r="I377" s="10">
        <f>E377*F377+H377</f>
        <v>39</v>
      </c>
      <c r="J377" s="29" t="s">
        <v>146</v>
      </c>
      <c r="K377" s="29"/>
      <c r="L377" s="54">
        <v>7791026008276</v>
      </c>
    </row>
    <row r="378" spans="1:17" ht="31.5" x14ac:dyDescent="0.2">
      <c r="A378" s="8">
        <v>40590</v>
      </c>
      <c r="B378" s="55" t="s">
        <v>311</v>
      </c>
      <c r="C378" s="53">
        <v>3290</v>
      </c>
      <c r="D378" s="53">
        <v>3290</v>
      </c>
      <c r="E378" s="8">
        <f t="shared" si="204"/>
        <v>0</v>
      </c>
      <c r="F378" s="11">
        <v>1</v>
      </c>
      <c r="G378" s="53">
        <f>E378</f>
        <v>0</v>
      </c>
      <c r="H378" s="11">
        <v>12</v>
      </c>
      <c r="I378" s="10">
        <f t="shared" si="205"/>
        <v>12</v>
      </c>
      <c r="J378" s="29" t="s">
        <v>146</v>
      </c>
      <c r="K378" s="29"/>
      <c r="L378" s="54">
        <v>7128023023271</v>
      </c>
    </row>
    <row r="379" spans="1:17" ht="31.5" x14ac:dyDescent="0.2">
      <c r="A379" s="8">
        <v>40592</v>
      </c>
      <c r="B379" s="55" t="s">
        <v>326</v>
      </c>
      <c r="C379" s="53">
        <v>14141</v>
      </c>
      <c r="D379" s="53">
        <v>14332</v>
      </c>
      <c r="E379" s="8">
        <f t="shared" si="204"/>
        <v>191</v>
      </c>
      <c r="F379" s="11">
        <v>1</v>
      </c>
      <c r="G379" s="53">
        <f t="shared" ref="G379:G388" si="209">E379</f>
        <v>191</v>
      </c>
      <c r="H379" s="11">
        <v>7</v>
      </c>
      <c r="I379" s="10">
        <f t="shared" si="205"/>
        <v>198</v>
      </c>
      <c r="J379" s="29" t="s">
        <v>146</v>
      </c>
      <c r="K379" s="29"/>
      <c r="L379" s="54">
        <v>9026026001367</v>
      </c>
    </row>
    <row r="380" spans="1:17" ht="47.25" x14ac:dyDescent="0.2">
      <c r="A380" s="8">
        <v>40593</v>
      </c>
      <c r="B380" s="55" t="s">
        <v>327</v>
      </c>
      <c r="C380" s="53">
        <v>11020</v>
      </c>
      <c r="D380" s="53">
        <v>11142</v>
      </c>
      <c r="E380" s="8">
        <f t="shared" ref="E380:E388" si="210">D380-C380</f>
        <v>122</v>
      </c>
      <c r="F380" s="11">
        <v>1</v>
      </c>
      <c r="G380" s="53">
        <f t="shared" si="209"/>
        <v>122</v>
      </c>
      <c r="H380" s="11">
        <v>10</v>
      </c>
      <c r="I380" s="10">
        <f t="shared" ref="I380:I388" si="211">E380*F380+H380</f>
        <v>132</v>
      </c>
      <c r="J380" s="29" t="s">
        <v>146</v>
      </c>
      <c r="K380" s="29"/>
      <c r="L380" s="54">
        <v>231012</v>
      </c>
    </row>
    <row r="381" spans="1:17" ht="47.25" x14ac:dyDescent="0.2">
      <c r="A381" s="8">
        <v>40594</v>
      </c>
      <c r="B381" s="55" t="s">
        <v>329</v>
      </c>
      <c r="C381" s="53">
        <v>4532</v>
      </c>
      <c r="D381" s="53">
        <v>4532</v>
      </c>
      <c r="E381" s="8">
        <f t="shared" si="210"/>
        <v>0</v>
      </c>
      <c r="F381" s="11">
        <v>1</v>
      </c>
      <c r="G381" s="53">
        <f t="shared" si="209"/>
        <v>0</v>
      </c>
      <c r="H381" s="11">
        <v>8</v>
      </c>
      <c r="I381" s="10">
        <f t="shared" si="211"/>
        <v>8</v>
      </c>
      <c r="J381" s="29" t="s">
        <v>146</v>
      </c>
      <c r="K381" s="29" t="s">
        <v>198</v>
      </c>
      <c r="L381" s="54">
        <v>9715630</v>
      </c>
    </row>
    <row r="382" spans="1:17" ht="31.5" x14ac:dyDescent="0.2">
      <c r="A382" s="8">
        <v>40595</v>
      </c>
      <c r="B382" s="55" t="s">
        <v>550</v>
      </c>
      <c r="C382" s="53">
        <v>24069</v>
      </c>
      <c r="D382" s="53">
        <v>25121</v>
      </c>
      <c r="E382" s="8">
        <f t="shared" ref="E382" si="212">D382-C382</f>
        <v>1052</v>
      </c>
      <c r="F382" s="11">
        <v>1</v>
      </c>
      <c r="G382" s="53">
        <f t="shared" ref="G382" si="213">E382</f>
        <v>1052</v>
      </c>
      <c r="H382" s="11">
        <v>8</v>
      </c>
      <c r="I382" s="10">
        <f t="shared" ref="I382" si="214">E382*F382+H382</f>
        <v>1060</v>
      </c>
      <c r="J382" s="29" t="s">
        <v>146</v>
      </c>
      <c r="K382" s="29"/>
      <c r="L382" s="54">
        <v>1267</v>
      </c>
    </row>
    <row r="383" spans="1:17" ht="31.5" x14ac:dyDescent="0.2">
      <c r="A383" s="8">
        <v>40598</v>
      </c>
      <c r="B383" s="55" t="s">
        <v>384</v>
      </c>
      <c r="C383" s="53">
        <v>21546</v>
      </c>
      <c r="D383" s="53">
        <v>22532</v>
      </c>
      <c r="E383" s="8">
        <f t="shared" si="210"/>
        <v>986</v>
      </c>
      <c r="F383" s="11">
        <v>1</v>
      </c>
      <c r="G383" s="53">
        <f t="shared" si="209"/>
        <v>986</v>
      </c>
      <c r="H383" s="11">
        <v>14</v>
      </c>
      <c r="I383" s="10">
        <f t="shared" si="211"/>
        <v>1000</v>
      </c>
      <c r="J383" s="29" t="s">
        <v>146</v>
      </c>
      <c r="K383" s="29"/>
      <c r="L383" s="54">
        <v>1045605</v>
      </c>
      <c r="P383" s="6"/>
    </row>
    <row r="384" spans="1:17" ht="31.5" x14ac:dyDescent="0.2">
      <c r="A384" s="8">
        <v>40599</v>
      </c>
      <c r="B384" s="55" t="s">
        <v>406</v>
      </c>
      <c r="C384" s="53">
        <v>15628</v>
      </c>
      <c r="D384" s="53">
        <v>15631</v>
      </c>
      <c r="E384" s="8">
        <f t="shared" si="210"/>
        <v>3</v>
      </c>
      <c r="F384" s="11">
        <v>1</v>
      </c>
      <c r="G384" s="53">
        <f t="shared" si="209"/>
        <v>3</v>
      </c>
      <c r="H384" s="11">
        <v>4</v>
      </c>
      <c r="I384" s="10">
        <f t="shared" si="211"/>
        <v>7</v>
      </c>
      <c r="J384" s="29" t="s">
        <v>146</v>
      </c>
      <c r="K384" s="29"/>
      <c r="L384" s="54">
        <v>7791039045024</v>
      </c>
      <c r="P384" s="6"/>
    </row>
    <row r="385" spans="1:17" ht="31.5" x14ac:dyDescent="0.2">
      <c r="A385" s="8">
        <v>40600</v>
      </c>
      <c r="B385" s="55" t="s">
        <v>407</v>
      </c>
      <c r="C385" s="53">
        <v>24028</v>
      </c>
      <c r="D385" s="53">
        <v>24778</v>
      </c>
      <c r="E385" s="8">
        <f t="shared" si="210"/>
        <v>750</v>
      </c>
      <c r="F385" s="11">
        <v>1</v>
      </c>
      <c r="G385" s="53">
        <f t="shared" si="209"/>
        <v>750</v>
      </c>
      <c r="H385" s="11">
        <v>7</v>
      </c>
      <c r="I385" s="10">
        <f t="shared" si="211"/>
        <v>757</v>
      </c>
      <c r="J385" s="29" t="s">
        <v>146</v>
      </c>
      <c r="K385" s="29"/>
      <c r="L385" s="54">
        <v>9026036011064</v>
      </c>
      <c r="P385" s="6"/>
    </row>
    <row r="386" spans="1:17" ht="31.5" x14ac:dyDescent="0.2">
      <c r="A386" s="8"/>
      <c r="B386" s="55" t="s">
        <v>572</v>
      </c>
      <c r="C386" s="53">
        <v>13080</v>
      </c>
      <c r="D386" s="53">
        <v>13575</v>
      </c>
      <c r="E386" s="8">
        <f t="shared" ref="E386:E387" si="215">D386-C386</f>
        <v>495</v>
      </c>
      <c r="F386" s="11">
        <v>1</v>
      </c>
      <c r="G386" s="53">
        <f t="shared" ref="G386:G387" si="216">E386</f>
        <v>495</v>
      </c>
      <c r="H386" s="11">
        <v>4</v>
      </c>
      <c r="I386" s="10">
        <f t="shared" ref="I386:I387" si="217">E386*F386+H386</f>
        <v>499</v>
      </c>
      <c r="J386" s="29" t="s">
        <v>146</v>
      </c>
      <c r="K386" s="29"/>
      <c r="L386" s="54">
        <v>780703500618</v>
      </c>
      <c r="P386" s="6"/>
    </row>
    <row r="387" spans="1:17" ht="31.5" x14ac:dyDescent="0.2">
      <c r="A387" s="8"/>
      <c r="B387" s="55" t="s">
        <v>573</v>
      </c>
      <c r="C387" s="53">
        <v>4764</v>
      </c>
      <c r="D387" s="53">
        <v>4960</v>
      </c>
      <c r="E387" s="8">
        <f t="shared" si="215"/>
        <v>196</v>
      </c>
      <c r="F387" s="11">
        <v>1</v>
      </c>
      <c r="G387" s="53">
        <f t="shared" si="216"/>
        <v>196</v>
      </c>
      <c r="H387" s="11">
        <v>6</v>
      </c>
      <c r="I387" s="10">
        <f t="shared" si="217"/>
        <v>202</v>
      </c>
      <c r="J387" s="29" t="s">
        <v>146</v>
      </c>
      <c r="K387" s="29"/>
      <c r="L387" s="54">
        <v>7791054041038</v>
      </c>
      <c r="P387" s="6"/>
    </row>
    <row r="388" spans="1:17" ht="31.5" x14ac:dyDescent="0.2">
      <c r="A388" s="8">
        <v>40601</v>
      </c>
      <c r="B388" s="55" t="s">
        <v>414</v>
      </c>
      <c r="C388" s="53">
        <v>51873</v>
      </c>
      <c r="D388" s="53">
        <v>56260</v>
      </c>
      <c r="E388" s="8">
        <f t="shared" si="210"/>
        <v>4387</v>
      </c>
      <c r="F388" s="11">
        <v>1</v>
      </c>
      <c r="G388" s="53">
        <f t="shared" si="209"/>
        <v>4387</v>
      </c>
      <c r="H388" s="11">
        <v>0</v>
      </c>
      <c r="I388" s="10">
        <f t="shared" si="211"/>
        <v>4387</v>
      </c>
      <c r="J388" s="29" t="s">
        <v>146</v>
      </c>
      <c r="K388" s="29"/>
      <c r="L388" s="54">
        <v>77010</v>
      </c>
      <c r="P388" s="6"/>
    </row>
    <row r="389" spans="1:17" ht="31.5" x14ac:dyDescent="0.2">
      <c r="A389" s="8">
        <v>40602</v>
      </c>
      <c r="B389" s="55" t="s">
        <v>412</v>
      </c>
      <c r="C389" s="53">
        <v>77001</v>
      </c>
      <c r="D389" s="53">
        <v>78700</v>
      </c>
      <c r="E389" s="8">
        <f t="shared" ref="E389" si="218">D389-C389</f>
        <v>1699</v>
      </c>
      <c r="F389" s="11">
        <v>1</v>
      </c>
      <c r="G389" s="53">
        <f t="shared" ref="G389" si="219">E389</f>
        <v>1699</v>
      </c>
      <c r="H389" s="11">
        <v>7</v>
      </c>
      <c r="I389" s="10">
        <f t="shared" ref="I389" si="220">E389*F389+H389</f>
        <v>1706</v>
      </c>
      <c r="J389" s="29" t="s">
        <v>146</v>
      </c>
      <c r="K389" s="29"/>
      <c r="L389" s="54">
        <v>9026032004731</v>
      </c>
      <c r="P389" s="6"/>
    </row>
    <row r="390" spans="1:17" ht="31.5" x14ac:dyDescent="0.2">
      <c r="A390" s="8"/>
      <c r="B390" s="55" t="s">
        <v>457</v>
      </c>
      <c r="C390" s="53">
        <v>14029</v>
      </c>
      <c r="D390" s="53">
        <v>14120</v>
      </c>
      <c r="E390" s="8">
        <f t="shared" ref="E390" si="221">D390-C390</f>
        <v>91</v>
      </c>
      <c r="F390" s="11">
        <v>1</v>
      </c>
      <c r="G390" s="53">
        <f t="shared" ref="G390" si="222">E390</f>
        <v>91</v>
      </c>
      <c r="H390" s="11">
        <v>8</v>
      </c>
      <c r="I390" s="10">
        <f t="shared" ref="I390" si="223">E390*F390+H390</f>
        <v>99</v>
      </c>
      <c r="J390" s="29" t="s">
        <v>146</v>
      </c>
      <c r="K390" s="29"/>
      <c r="L390" s="54">
        <v>779104013111</v>
      </c>
      <c r="P390" s="6"/>
    </row>
    <row r="391" spans="1:17" ht="31.5" x14ac:dyDescent="0.2">
      <c r="A391" s="8">
        <v>40603</v>
      </c>
      <c r="B391" s="55" t="s">
        <v>415</v>
      </c>
      <c r="C391" s="53">
        <v>5780</v>
      </c>
      <c r="D391" s="53">
        <v>6030</v>
      </c>
      <c r="E391" s="8">
        <f t="shared" ref="E391" si="224">D391-C391</f>
        <v>250</v>
      </c>
      <c r="F391" s="11">
        <v>1</v>
      </c>
      <c r="G391" s="53">
        <f t="shared" ref="G391" si="225">E391</f>
        <v>250</v>
      </c>
      <c r="H391" s="11">
        <v>6</v>
      </c>
      <c r="I391" s="10">
        <f t="shared" ref="I391" si="226">E391*F391+H391</f>
        <v>256</v>
      </c>
      <c r="J391" s="29" t="s">
        <v>146</v>
      </c>
      <c r="K391" s="29"/>
      <c r="L391" s="54">
        <v>7789039039288</v>
      </c>
      <c r="P391" s="6"/>
    </row>
    <row r="392" spans="1:17" ht="31.5" x14ac:dyDescent="0.2">
      <c r="A392" s="8">
        <v>40605</v>
      </c>
      <c r="B392" s="55" t="s">
        <v>425</v>
      </c>
      <c r="C392" s="53">
        <v>110</v>
      </c>
      <c r="D392" s="53">
        <v>201</v>
      </c>
      <c r="E392" s="8">
        <f t="shared" ref="E392" si="227">D392-C392</f>
        <v>91</v>
      </c>
      <c r="F392" s="11">
        <v>1</v>
      </c>
      <c r="G392" s="53">
        <f t="shared" ref="G392" si="228">E392</f>
        <v>91</v>
      </c>
      <c r="H392" s="11">
        <v>9</v>
      </c>
      <c r="I392" s="10">
        <f t="shared" ref="I392" si="229">E392*F392+H392</f>
        <v>100</v>
      </c>
      <c r="J392" s="29" t="s">
        <v>146</v>
      </c>
      <c r="K392" s="29"/>
      <c r="L392" s="54">
        <v>300008366</v>
      </c>
      <c r="P392" s="6"/>
    </row>
    <row r="393" spans="1:17" ht="47.25" x14ac:dyDescent="0.2">
      <c r="A393" s="8">
        <v>40606</v>
      </c>
      <c r="B393" s="55" t="s">
        <v>440</v>
      </c>
      <c r="C393" s="53">
        <v>5516</v>
      </c>
      <c r="D393" s="53">
        <v>5641</v>
      </c>
      <c r="E393" s="8">
        <f t="shared" ref="E393" si="230">D393-C393</f>
        <v>125</v>
      </c>
      <c r="F393" s="11">
        <v>1</v>
      </c>
      <c r="G393" s="53">
        <f t="shared" ref="G393" si="231">E393</f>
        <v>125</v>
      </c>
      <c r="H393" s="11">
        <v>5</v>
      </c>
      <c r="I393" s="10">
        <f t="shared" ref="I393" si="232">E393*F393+H393</f>
        <v>130</v>
      </c>
      <c r="J393" s="29" t="s">
        <v>146</v>
      </c>
      <c r="K393" s="29"/>
      <c r="L393" s="54">
        <v>7791047054236</v>
      </c>
      <c r="P393" s="6"/>
    </row>
    <row r="394" spans="1:17" ht="31.5" x14ac:dyDescent="0.2">
      <c r="A394" s="8">
        <v>40607</v>
      </c>
      <c r="B394" s="55" t="s">
        <v>433</v>
      </c>
      <c r="C394" s="53">
        <v>79026</v>
      </c>
      <c r="D394" s="53">
        <v>79960</v>
      </c>
      <c r="E394" s="8">
        <f t="shared" ref="E394" si="233">D394-C394</f>
        <v>934</v>
      </c>
      <c r="F394" s="11">
        <v>1</v>
      </c>
      <c r="G394" s="53">
        <f t="shared" ref="G394" si="234">E394</f>
        <v>934</v>
      </c>
      <c r="H394" s="11">
        <v>8</v>
      </c>
      <c r="I394" s="10">
        <f t="shared" ref="I394" si="235">E394*F394+H394</f>
        <v>942</v>
      </c>
      <c r="J394" s="29" t="s">
        <v>146</v>
      </c>
      <c r="K394" s="29"/>
      <c r="L394" s="54">
        <v>66112065</v>
      </c>
      <c r="P394" s="6"/>
    </row>
    <row r="395" spans="1:17" ht="31.5" x14ac:dyDescent="0.2">
      <c r="A395" s="8">
        <v>40608</v>
      </c>
      <c r="B395" s="55" t="s">
        <v>495</v>
      </c>
      <c r="C395" s="53">
        <v>28670</v>
      </c>
      <c r="D395" s="53">
        <v>29240</v>
      </c>
      <c r="E395" s="8">
        <f t="shared" ref="E395" si="236">D395-C395</f>
        <v>570</v>
      </c>
      <c r="F395" s="11">
        <v>1</v>
      </c>
      <c r="G395" s="53">
        <f t="shared" ref="G395" si="237">E395</f>
        <v>570</v>
      </c>
      <c r="H395" s="11">
        <v>4</v>
      </c>
      <c r="I395" s="10">
        <f t="shared" ref="I395" si="238">E395*F395+H395</f>
        <v>574</v>
      </c>
      <c r="J395" s="29" t="s">
        <v>146</v>
      </c>
      <c r="K395" s="29"/>
      <c r="L395" s="54">
        <v>54435900059</v>
      </c>
      <c r="P395" s="6"/>
    </row>
    <row r="396" spans="1:17" ht="31.5" x14ac:dyDescent="0.2">
      <c r="A396" s="8"/>
      <c r="B396" s="55" t="s">
        <v>496</v>
      </c>
      <c r="C396" s="53">
        <v>45970</v>
      </c>
      <c r="D396" s="53">
        <v>46453</v>
      </c>
      <c r="E396" s="8">
        <f t="shared" ref="E396" si="239">D396-C396</f>
        <v>483</v>
      </c>
      <c r="F396" s="11">
        <v>1</v>
      </c>
      <c r="G396" s="53">
        <f t="shared" ref="G396" si="240">E396</f>
        <v>483</v>
      </c>
      <c r="H396" s="11">
        <v>4</v>
      </c>
      <c r="I396" s="10">
        <f t="shared" ref="I396" si="241">E396*F396+H396</f>
        <v>487</v>
      </c>
      <c r="J396" s="29" t="s">
        <v>146</v>
      </c>
      <c r="K396" s="29"/>
      <c r="L396" s="54">
        <v>55235301348</v>
      </c>
      <c r="P396" s="6"/>
    </row>
    <row r="397" spans="1:17" ht="31.5" x14ac:dyDescent="0.2">
      <c r="A397" s="8">
        <v>40609</v>
      </c>
      <c r="B397" s="55" t="s">
        <v>434</v>
      </c>
      <c r="C397" s="53">
        <v>20650</v>
      </c>
      <c r="D397" s="53">
        <v>20770</v>
      </c>
      <c r="E397" s="8">
        <f t="shared" ref="E397" si="242">D397-C397</f>
        <v>120</v>
      </c>
      <c r="F397" s="11">
        <v>1</v>
      </c>
      <c r="G397" s="53">
        <f t="shared" ref="G397" si="243">E397</f>
        <v>120</v>
      </c>
      <c r="H397" s="11">
        <v>5</v>
      </c>
      <c r="I397" s="10">
        <f t="shared" ref="I397" si="244">E397*F397+H397</f>
        <v>125</v>
      </c>
      <c r="J397" s="29" t="s">
        <v>146</v>
      </c>
      <c r="K397" s="29"/>
      <c r="L397" s="54">
        <v>707121</v>
      </c>
      <c r="P397" s="6"/>
    </row>
    <row r="398" spans="1:17" ht="31.5" x14ac:dyDescent="0.2">
      <c r="A398" s="8">
        <v>40610</v>
      </c>
      <c r="B398" s="55" t="s">
        <v>435</v>
      </c>
      <c r="C398" s="53">
        <v>25450</v>
      </c>
      <c r="D398" s="53">
        <v>25870</v>
      </c>
      <c r="E398" s="8">
        <f t="shared" ref="E398" si="245">D398-C398</f>
        <v>420</v>
      </c>
      <c r="F398" s="11">
        <v>1</v>
      </c>
      <c r="G398" s="53">
        <f t="shared" ref="G398" si="246">E398</f>
        <v>420</v>
      </c>
      <c r="H398" s="11">
        <v>8</v>
      </c>
      <c r="I398" s="10">
        <f t="shared" ref="I398" si="247">E398*F398+H398</f>
        <v>428</v>
      </c>
      <c r="J398" s="29" t="s">
        <v>146</v>
      </c>
      <c r="K398" s="29" t="s">
        <v>198</v>
      </c>
      <c r="L398" s="54">
        <v>7791020023807</v>
      </c>
      <c r="P398" s="6"/>
    </row>
    <row r="399" spans="1:17" ht="31.5" x14ac:dyDescent="0.2">
      <c r="A399" s="8">
        <v>40611</v>
      </c>
      <c r="B399" s="55" t="s">
        <v>436</v>
      </c>
      <c r="C399" s="53">
        <v>8087</v>
      </c>
      <c r="D399" s="53">
        <v>8125</v>
      </c>
      <c r="E399" s="8">
        <f t="shared" ref="E399" si="248">D399-C399</f>
        <v>38</v>
      </c>
      <c r="F399" s="11">
        <v>1</v>
      </c>
      <c r="G399" s="53">
        <f t="shared" ref="G399" si="249">E399</f>
        <v>38</v>
      </c>
      <c r="H399" s="11">
        <v>8</v>
      </c>
      <c r="I399" s="10">
        <f t="shared" ref="I399" si="250">E399*F399+H399</f>
        <v>46</v>
      </c>
      <c r="J399" s="29" t="s">
        <v>146</v>
      </c>
      <c r="K399" s="29"/>
      <c r="L399" s="54">
        <v>71287110929059</v>
      </c>
      <c r="P399" s="6"/>
    </row>
    <row r="400" spans="1:17" ht="31.5" x14ac:dyDescent="0.2">
      <c r="A400" s="8"/>
      <c r="B400" s="55" t="s">
        <v>436</v>
      </c>
      <c r="C400" s="53">
        <v>500</v>
      </c>
      <c r="D400" s="53">
        <v>515</v>
      </c>
      <c r="E400" s="8">
        <f t="shared" ref="E400:E401" si="251">D400-C400</f>
        <v>15</v>
      </c>
      <c r="F400" s="11">
        <v>1</v>
      </c>
      <c r="G400" s="53">
        <f t="shared" ref="G400:G401" si="252">E400</f>
        <v>15</v>
      </c>
      <c r="H400" s="11">
        <v>0</v>
      </c>
      <c r="I400" s="10">
        <f t="shared" ref="I400:I401" si="253">E400*F400+H400</f>
        <v>15</v>
      </c>
      <c r="J400" s="29" t="s">
        <v>146</v>
      </c>
      <c r="K400" s="29"/>
      <c r="L400" s="54">
        <v>121075</v>
      </c>
      <c r="P400" s="6"/>
      <c r="Q400" s="8"/>
    </row>
    <row r="401" spans="1:17" ht="31.5" x14ac:dyDescent="0.2">
      <c r="A401" s="8">
        <v>40612</v>
      </c>
      <c r="B401" s="55" t="s">
        <v>437</v>
      </c>
      <c r="C401" s="53">
        <v>7640</v>
      </c>
      <c r="D401" s="53">
        <v>7710</v>
      </c>
      <c r="E401" s="8">
        <f t="shared" si="251"/>
        <v>70</v>
      </c>
      <c r="F401" s="11">
        <v>1</v>
      </c>
      <c r="G401" s="53">
        <f t="shared" si="252"/>
        <v>70</v>
      </c>
      <c r="H401" s="11">
        <v>6</v>
      </c>
      <c r="I401" s="10">
        <f t="shared" si="253"/>
        <v>76</v>
      </c>
      <c r="J401" s="29" t="s">
        <v>146</v>
      </c>
      <c r="K401" s="29"/>
      <c r="L401" s="54">
        <v>3122</v>
      </c>
      <c r="P401" s="6"/>
      <c r="Q401" s="63"/>
    </row>
    <row r="402" spans="1:17" ht="31.5" x14ac:dyDescent="0.2">
      <c r="A402" s="8">
        <v>40613</v>
      </c>
      <c r="B402" s="55" t="s">
        <v>439</v>
      </c>
      <c r="C402" s="53">
        <v>9592</v>
      </c>
      <c r="D402" s="53">
        <v>9615</v>
      </c>
      <c r="E402" s="8">
        <f t="shared" ref="E402" si="254">D402-C402</f>
        <v>23</v>
      </c>
      <c r="F402" s="11">
        <v>1</v>
      </c>
      <c r="G402" s="53">
        <f t="shared" ref="G402" si="255">E402</f>
        <v>23</v>
      </c>
      <c r="H402" s="11">
        <v>10</v>
      </c>
      <c r="I402" s="10">
        <f t="shared" ref="I402" si="256">E402*F402+H402</f>
        <v>33</v>
      </c>
      <c r="J402" s="29" t="s">
        <v>146</v>
      </c>
      <c r="K402" s="29"/>
      <c r="L402" s="54">
        <v>5441500111</v>
      </c>
      <c r="P402" s="6"/>
      <c r="Q402" s="63"/>
    </row>
    <row r="403" spans="1:17" ht="31.5" x14ac:dyDescent="0.2">
      <c r="A403" s="8"/>
      <c r="B403" s="55" t="s">
        <v>483</v>
      </c>
      <c r="C403" s="53">
        <v>10041</v>
      </c>
      <c r="D403" s="53">
        <v>10080</v>
      </c>
      <c r="E403" s="8">
        <f t="shared" ref="E403" si="257">D403-C403</f>
        <v>39</v>
      </c>
      <c r="F403" s="11">
        <v>1</v>
      </c>
      <c r="G403" s="53">
        <f t="shared" ref="G403" si="258">E403</f>
        <v>39</v>
      </c>
      <c r="H403" s="11">
        <v>6</v>
      </c>
      <c r="I403" s="10">
        <f t="shared" ref="I403" si="259">E403*F403+H403</f>
        <v>45</v>
      </c>
      <c r="J403" s="29" t="s">
        <v>146</v>
      </c>
      <c r="K403" s="29"/>
      <c r="L403" s="54">
        <v>7728</v>
      </c>
      <c r="P403" s="6"/>
      <c r="Q403" s="63"/>
    </row>
    <row r="404" spans="1:17" ht="31.5" x14ac:dyDescent="0.2">
      <c r="A404" s="8">
        <v>40614</v>
      </c>
      <c r="B404" s="55" t="s">
        <v>438</v>
      </c>
      <c r="C404" s="53">
        <v>4699</v>
      </c>
      <c r="D404" s="53">
        <v>4773</v>
      </c>
      <c r="E404" s="8">
        <f t="shared" ref="E404" si="260">D404-C404</f>
        <v>74</v>
      </c>
      <c r="F404" s="11">
        <v>1</v>
      </c>
      <c r="G404" s="53">
        <f t="shared" ref="G404" si="261">E404</f>
        <v>74</v>
      </c>
      <c r="H404" s="11">
        <v>7</v>
      </c>
      <c r="I404" s="10">
        <f t="shared" ref="I404" si="262">E404*F404+H404</f>
        <v>81</v>
      </c>
      <c r="J404" s="29" t="s">
        <v>146</v>
      </c>
      <c r="K404" s="29"/>
      <c r="L404" s="54">
        <v>781799</v>
      </c>
      <c r="P404" s="6"/>
      <c r="Q404" s="63"/>
    </row>
    <row r="405" spans="1:17" ht="31.5" x14ac:dyDescent="0.2">
      <c r="A405" s="8">
        <v>40615</v>
      </c>
      <c r="B405" s="55" t="s">
        <v>441</v>
      </c>
      <c r="C405" s="53">
        <v>19221</v>
      </c>
      <c r="D405" s="53">
        <v>21100</v>
      </c>
      <c r="E405" s="8">
        <f t="shared" ref="E405" si="263">D405-C405</f>
        <v>1879</v>
      </c>
      <c r="F405" s="11">
        <v>1</v>
      </c>
      <c r="G405" s="53">
        <f t="shared" ref="G405" si="264">E405</f>
        <v>1879</v>
      </c>
      <c r="H405" s="11">
        <v>8</v>
      </c>
      <c r="I405" s="10">
        <f t="shared" ref="I405" si="265">E405*F405+H405</f>
        <v>1887</v>
      </c>
      <c r="J405" s="29" t="s">
        <v>146</v>
      </c>
      <c r="K405" s="29"/>
      <c r="L405" s="54">
        <v>110713</v>
      </c>
      <c r="P405" s="6"/>
      <c r="Q405" s="63"/>
    </row>
    <row r="406" spans="1:17" ht="31.5" x14ac:dyDescent="0.2">
      <c r="A406" s="8">
        <v>40618</v>
      </c>
      <c r="B406" s="55" t="s">
        <v>456</v>
      </c>
      <c r="C406" s="53">
        <v>5732</v>
      </c>
      <c r="D406" s="53">
        <v>6201</v>
      </c>
      <c r="E406" s="8">
        <f t="shared" ref="E406" si="266">D406-C406</f>
        <v>469</v>
      </c>
      <c r="F406" s="11">
        <v>1</v>
      </c>
      <c r="G406" s="53">
        <f t="shared" ref="G406" si="267">E406</f>
        <v>469</v>
      </c>
      <c r="H406" s="11">
        <v>8</v>
      </c>
      <c r="I406" s="10">
        <f t="shared" ref="I406" si="268">E406*F406+H406</f>
        <v>477</v>
      </c>
      <c r="J406" s="29" t="s">
        <v>146</v>
      </c>
      <c r="K406" s="29"/>
      <c r="L406" s="54">
        <v>7807041000458</v>
      </c>
      <c r="P406" s="6"/>
      <c r="Q406" s="63"/>
    </row>
    <row r="407" spans="1:17" ht="31.5" x14ac:dyDescent="0.2">
      <c r="A407" s="8">
        <v>40617</v>
      </c>
      <c r="B407" s="55" t="s">
        <v>465</v>
      </c>
      <c r="C407" s="53">
        <v>2781</v>
      </c>
      <c r="D407" s="53">
        <v>2860</v>
      </c>
      <c r="E407" s="8">
        <f t="shared" ref="E407" si="269">D407-C407</f>
        <v>79</v>
      </c>
      <c r="F407" s="11">
        <v>1</v>
      </c>
      <c r="G407" s="53">
        <f t="shared" ref="G407" si="270">E407</f>
        <v>79</v>
      </c>
      <c r="H407" s="11">
        <v>10</v>
      </c>
      <c r="I407" s="10">
        <f t="shared" ref="I407" si="271">E407*F407+H407</f>
        <v>89</v>
      </c>
      <c r="J407" s="29" t="s">
        <v>146</v>
      </c>
      <c r="K407" s="29"/>
      <c r="L407" s="54">
        <v>77910480015771</v>
      </c>
      <c r="P407" s="6"/>
      <c r="Q407" s="63"/>
    </row>
    <row r="408" spans="1:17" ht="31.5" x14ac:dyDescent="0.2">
      <c r="A408" s="8">
        <v>40619</v>
      </c>
      <c r="B408" s="55" t="s">
        <v>461</v>
      </c>
      <c r="C408" s="53">
        <v>8361</v>
      </c>
      <c r="D408" s="53">
        <v>8413</v>
      </c>
      <c r="E408" s="8">
        <f t="shared" ref="E408:E410" si="272">D408-C408</f>
        <v>52</v>
      </c>
      <c r="F408" s="11">
        <v>1</v>
      </c>
      <c r="G408" s="53">
        <f t="shared" ref="G408:G410" si="273">E408</f>
        <v>52</v>
      </c>
      <c r="H408" s="11">
        <v>5</v>
      </c>
      <c r="I408" s="10">
        <f t="shared" ref="I408:I410" si="274">E408*F408+H408</f>
        <v>57</v>
      </c>
      <c r="J408" s="29" t="s">
        <v>146</v>
      </c>
      <c r="K408" s="29"/>
      <c r="L408" s="54">
        <v>783126</v>
      </c>
      <c r="P408" s="6"/>
      <c r="Q408" s="63"/>
    </row>
    <row r="409" spans="1:17" ht="31.5" x14ac:dyDescent="0.2">
      <c r="A409" s="8">
        <v>40620</v>
      </c>
      <c r="B409" s="55" t="s">
        <v>469</v>
      </c>
      <c r="C409" s="53">
        <v>3695</v>
      </c>
      <c r="D409" s="53">
        <v>3795</v>
      </c>
      <c r="E409" s="8">
        <f t="shared" ref="E409" si="275">D409-C409</f>
        <v>100</v>
      </c>
      <c r="F409" s="11">
        <v>1</v>
      </c>
      <c r="G409" s="53">
        <f t="shared" ref="G409" si="276">E409</f>
        <v>100</v>
      </c>
      <c r="H409" s="11">
        <v>6</v>
      </c>
      <c r="I409" s="10">
        <f t="shared" ref="I409" si="277">E409*F409+H409</f>
        <v>106</v>
      </c>
      <c r="J409" s="29" t="s">
        <v>146</v>
      </c>
      <c r="K409" s="29"/>
      <c r="L409" s="54">
        <v>445988</v>
      </c>
      <c r="P409" s="6"/>
      <c r="Q409" s="63"/>
    </row>
    <row r="410" spans="1:17" ht="31.5" x14ac:dyDescent="0.2">
      <c r="A410" s="8">
        <v>40621</v>
      </c>
      <c r="B410" s="55" t="s">
        <v>468</v>
      </c>
      <c r="C410" s="53">
        <v>19770</v>
      </c>
      <c r="D410" s="53">
        <v>20820</v>
      </c>
      <c r="E410" s="8">
        <f t="shared" si="272"/>
        <v>1050</v>
      </c>
      <c r="F410" s="11">
        <v>1</v>
      </c>
      <c r="G410" s="53">
        <f t="shared" si="273"/>
        <v>1050</v>
      </c>
      <c r="H410" s="11">
        <v>16</v>
      </c>
      <c r="I410" s="10">
        <f t="shared" si="274"/>
        <v>1066</v>
      </c>
      <c r="J410" s="29" t="s">
        <v>146</v>
      </c>
      <c r="K410" s="29"/>
      <c r="L410" s="54">
        <v>7882050001357</v>
      </c>
      <c r="P410" s="6"/>
      <c r="Q410" s="63"/>
    </row>
    <row r="411" spans="1:17" ht="47.25" x14ac:dyDescent="0.2">
      <c r="A411" s="8">
        <v>40622</v>
      </c>
      <c r="B411" s="55" t="s">
        <v>467</v>
      </c>
      <c r="C411" s="53">
        <v>24095</v>
      </c>
      <c r="D411" s="53">
        <v>24433</v>
      </c>
      <c r="E411" s="8">
        <f t="shared" ref="E411" si="278">D411-C411</f>
        <v>338</v>
      </c>
      <c r="F411" s="11">
        <v>1</v>
      </c>
      <c r="G411" s="53">
        <f t="shared" ref="G411" si="279">E411</f>
        <v>338</v>
      </c>
      <c r="H411" s="11">
        <v>12</v>
      </c>
      <c r="I411" s="10">
        <f t="shared" ref="I411" si="280">E411*F411+H411</f>
        <v>350</v>
      </c>
      <c r="J411" s="29" t="s">
        <v>146</v>
      </c>
      <c r="K411" s="29"/>
      <c r="L411" s="54">
        <v>7791020024306</v>
      </c>
      <c r="P411" s="6"/>
      <c r="Q411" s="63"/>
    </row>
    <row r="412" spans="1:17" ht="31.5" x14ac:dyDescent="0.2">
      <c r="A412" s="8">
        <v>40623</v>
      </c>
      <c r="B412" s="55" t="s">
        <v>470</v>
      </c>
      <c r="C412" s="53">
        <v>66625</v>
      </c>
      <c r="D412" s="53">
        <v>67358</v>
      </c>
      <c r="E412" s="8">
        <f t="shared" ref="E412" si="281">D412-C412</f>
        <v>733</v>
      </c>
      <c r="F412" s="11">
        <v>1</v>
      </c>
      <c r="G412" s="53">
        <f t="shared" ref="G412" si="282">E412</f>
        <v>733</v>
      </c>
      <c r="H412" s="11">
        <v>12</v>
      </c>
      <c r="I412" s="10">
        <f t="shared" ref="I412" si="283">E412*F412+H412</f>
        <v>745</v>
      </c>
      <c r="J412" s="29" t="s">
        <v>146</v>
      </c>
      <c r="K412" s="29"/>
      <c r="L412" s="54">
        <v>44119159</v>
      </c>
      <c r="P412" s="6"/>
      <c r="Q412" s="63"/>
    </row>
    <row r="413" spans="1:17" ht="31.5" x14ac:dyDescent="0.2">
      <c r="A413" s="8">
        <v>40624</v>
      </c>
      <c r="B413" s="55" t="s">
        <v>484</v>
      </c>
      <c r="C413" s="53">
        <v>6550</v>
      </c>
      <c r="D413" s="53">
        <v>6560</v>
      </c>
      <c r="E413" s="8">
        <f t="shared" ref="E413" si="284">D413-C413</f>
        <v>10</v>
      </c>
      <c r="F413" s="11">
        <v>1</v>
      </c>
      <c r="G413" s="53">
        <f t="shared" ref="G413" si="285">E413</f>
        <v>10</v>
      </c>
      <c r="H413" s="11">
        <v>7</v>
      </c>
      <c r="I413" s="10">
        <f t="shared" ref="I413" si="286">E413*F413+H413</f>
        <v>17</v>
      </c>
      <c r="J413" s="29" t="s">
        <v>146</v>
      </c>
      <c r="K413" s="29"/>
      <c r="L413" s="54">
        <v>721530</v>
      </c>
      <c r="P413" s="6"/>
      <c r="Q413" s="63"/>
    </row>
    <row r="414" spans="1:17" ht="31.5" x14ac:dyDescent="0.2">
      <c r="A414" s="8">
        <v>40625</v>
      </c>
      <c r="B414" s="55" t="s">
        <v>494</v>
      </c>
      <c r="C414" s="53">
        <v>3150</v>
      </c>
      <c r="D414" s="53">
        <v>3350</v>
      </c>
      <c r="E414" s="8">
        <f t="shared" ref="E414" si="287">D414-C414</f>
        <v>200</v>
      </c>
      <c r="F414" s="11">
        <v>1</v>
      </c>
      <c r="G414" s="53">
        <f t="shared" ref="G414" si="288">E414</f>
        <v>200</v>
      </c>
      <c r="H414" s="11">
        <v>8</v>
      </c>
      <c r="I414" s="10">
        <f t="shared" ref="I414" si="289">E414*F414+H414</f>
        <v>208</v>
      </c>
      <c r="J414" s="29" t="s">
        <v>146</v>
      </c>
      <c r="K414" s="29"/>
      <c r="L414" s="54">
        <v>7780050061792</v>
      </c>
      <c r="P414" s="6"/>
      <c r="Q414" s="63"/>
    </row>
    <row r="415" spans="1:17" ht="31.5" x14ac:dyDescent="0.2">
      <c r="A415" s="8">
        <v>40631</v>
      </c>
      <c r="B415" s="55" t="s">
        <v>532</v>
      </c>
      <c r="C415" s="53">
        <v>14620</v>
      </c>
      <c r="D415" s="53">
        <v>16125</v>
      </c>
      <c r="E415" s="8">
        <f t="shared" ref="E415" si="290">D415-C415</f>
        <v>1505</v>
      </c>
      <c r="F415" s="11">
        <v>1</v>
      </c>
      <c r="G415" s="53">
        <f t="shared" ref="G415" si="291">E415</f>
        <v>1505</v>
      </c>
      <c r="H415" s="11">
        <v>8</v>
      </c>
      <c r="I415" s="10">
        <f t="shared" ref="I415" si="292">E415*F415+H415</f>
        <v>1513</v>
      </c>
      <c r="J415" s="29" t="s">
        <v>146</v>
      </c>
      <c r="K415" s="29"/>
      <c r="L415" s="54">
        <v>453263</v>
      </c>
      <c r="P415" s="6"/>
      <c r="Q415" s="63"/>
    </row>
    <row r="416" spans="1:17" ht="31.5" x14ac:dyDescent="0.2">
      <c r="A416" s="8">
        <v>40632</v>
      </c>
      <c r="B416" s="55" t="s">
        <v>533</v>
      </c>
      <c r="C416" s="53">
        <v>157405</v>
      </c>
      <c r="D416" s="53">
        <v>162377</v>
      </c>
      <c r="E416" s="8">
        <f t="shared" ref="E416" si="293">D416-C416</f>
        <v>4972</v>
      </c>
      <c r="F416" s="11">
        <v>1</v>
      </c>
      <c r="G416" s="53">
        <f t="shared" ref="G416" si="294">E416</f>
        <v>4972</v>
      </c>
      <c r="H416" s="11">
        <v>0</v>
      </c>
      <c r="I416" s="10">
        <f t="shared" ref="I416" si="295">E416*F416+H416</f>
        <v>4972</v>
      </c>
      <c r="J416" s="29" t="s">
        <v>146</v>
      </c>
      <c r="K416" s="29"/>
      <c r="L416" s="54">
        <v>9130042003287</v>
      </c>
      <c r="P416" s="6"/>
      <c r="Q416" s="63"/>
    </row>
    <row r="417" spans="1:27" ht="31.5" x14ac:dyDescent="0.2">
      <c r="A417" s="8"/>
      <c r="B417" s="55" t="s">
        <v>534</v>
      </c>
      <c r="C417" s="53">
        <v>211446</v>
      </c>
      <c r="D417" s="53">
        <v>212676</v>
      </c>
      <c r="E417" s="8">
        <f t="shared" ref="E417:E422" si="296">D417-C417</f>
        <v>1230</v>
      </c>
      <c r="F417" s="11">
        <v>1</v>
      </c>
      <c r="G417" s="53">
        <f t="shared" ref="G417:G422" si="297">E417</f>
        <v>1230</v>
      </c>
      <c r="H417" s="11">
        <v>19.100000000000001</v>
      </c>
      <c r="I417" s="10">
        <f t="shared" ref="I417:I422" si="298">E417*F417+H417</f>
        <v>1249.0999999999999</v>
      </c>
      <c r="J417" s="29" t="s">
        <v>146</v>
      </c>
      <c r="K417" s="29"/>
      <c r="L417" s="54" t="s">
        <v>535</v>
      </c>
      <c r="P417" s="6"/>
      <c r="Q417" s="63"/>
    </row>
    <row r="418" spans="1:27" ht="31.5" x14ac:dyDescent="0.2">
      <c r="A418" s="8">
        <v>40633</v>
      </c>
      <c r="B418" s="55" t="s">
        <v>539</v>
      </c>
      <c r="C418" s="53">
        <v>14471</v>
      </c>
      <c r="D418" s="53">
        <v>15031</v>
      </c>
      <c r="E418" s="8">
        <f t="shared" si="296"/>
        <v>560</v>
      </c>
      <c r="F418" s="11">
        <v>1</v>
      </c>
      <c r="G418" s="53">
        <f t="shared" si="297"/>
        <v>560</v>
      </c>
      <c r="H418" s="11">
        <v>6</v>
      </c>
      <c r="I418" s="10">
        <f t="shared" si="298"/>
        <v>566</v>
      </c>
      <c r="J418" s="29" t="s">
        <v>146</v>
      </c>
      <c r="K418" s="29"/>
      <c r="L418" s="54">
        <v>1267513712</v>
      </c>
      <c r="P418" s="6"/>
      <c r="Q418" s="63"/>
    </row>
    <row r="419" spans="1:27" ht="31.5" x14ac:dyDescent="0.2">
      <c r="A419" s="8">
        <v>40634</v>
      </c>
      <c r="B419" s="55" t="s">
        <v>555</v>
      </c>
      <c r="C419" s="53">
        <v>1050</v>
      </c>
      <c r="D419" s="53">
        <v>1350</v>
      </c>
      <c r="E419" s="8">
        <f t="shared" ref="E419" si="299">D419-C419</f>
        <v>300</v>
      </c>
      <c r="F419" s="11">
        <v>1</v>
      </c>
      <c r="G419" s="53">
        <f t="shared" ref="G419" si="300">E419</f>
        <v>300</v>
      </c>
      <c r="H419" s="11">
        <v>12</v>
      </c>
      <c r="I419" s="10">
        <f t="shared" ref="I419" si="301">E419*F419+H419</f>
        <v>312</v>
      </c>
      <c r="J419" s="29" t="s">
        <v>146</v>
      </c>
      <c r="K419" s="29"/>
      <c r="L419" s="54">
        <v>9130063002417</v>
      </c>
      <c r="P419" s="6"/>
      <c r="Q419" s="63"/>
    </row>
    <row r="420" spans="1:27" x14ac:dyDescent="0.2">
      <c r="A420" s="8"/>
      <c r="B420" s="55"/>
      <c r="C420" s="53"/>
      <c r="D420" s="53"/>
      <c r="E420" s="8"/>
      <c r="F420" s="11"/>
      <c r="G420" s="53"/>
      <c r="H420" s="11"/>
      <c r="I420" s="10"/>
      <c r="J420" s="29"/>
      <c r="K420" s="29"/>
      <c r="L420" s="54"/>
      <c r="P420" s="6"/>
      <c r="Q420" s="63"/>
    </row>
    <row r="421" spans="1:27" ht="31.5" x14ac:dyDescent="0.2">
      <c r="A421" s="8">
        <v>40637</v>
      </c>
      <c r="B421" s="55" t="s">
        <v>544</v>
      </c>
      <c r="C421" s="53">
        <v>30987</v>
      </c>
      <c r="D421" s="53">
        <v>31387</v>
      </c>
      <c r="E421" s="8">
        <f t="shared" ref="E421" si="302">D421-C421</f>
        <v>400</v>
      </c>
      <c r="F421" s="11">
        <v>1</v>
      </c>
      <c r="G421" s="53">
        <f t="shared" ref="G421" si="303">E421</f>
        <v>400</v>
      </c>
      <c r="H421" s="11">
        <v>10</v>
      </c>
      <c r="I421" s="10">
        <f t="shared" ref="I421" si="304">E421*F421+H421</f>
        <v>410</v>
      </c>
      <c r="J421" s="29" t="s">
        <v>146</v>
      </c>
      <c r="K421" s="29"/>
      <c r="L421" s="54">
        <v>603480903064995</v>
      </c>
      <c r="P421" s="6"/>
      <c r="Q421" s="63"/>
    </row>
    <row r="422" spans="1:27" ht="31.5" x14ac:dyDescent="0.2">
      <c r="A422" s="8">
        <v>40638</v>
      </c>
      <c r="B422" s="55" t="s">
        <v>540</v>
      </c>
      <c r="C422" s="53">
        <v>67751</v>
      </c>
      <c r="D422" s="53">
        <v>68553</v>
      </c>
      <c r="E422" s="8">
        <f t="shared" si="296"/>
        <v>802</v>
      </c>
      <c r="F422" s="11">
        <v>1</v>
      </c>
      <c r="G422" s="53">
        <f t="shared" si="297"/>
        <v>802</v>
      </c>
      <c r="H422" s="11">
        <v>0</v>
      </c>
      <c r="I422" s="10">
        <f t="shared" si="298"/>
        <v>802</v>
      </c>
      <c r="J422" s="29" t="s">
        <v>146</v>
      </c>
      <c r="K422" s="29"/>
      <c r="L422" s="54">
        <v>851681006228528</v>
      </c>
      <c r="P422" s="6"/>
      <c r="Q422" s="63"/>
      <c r="R422" s="53"/>
      <c r="S422" s="53"/>
      <c r="T422" s="8"/>
      <c r="U422" s="11"/>
      <c r="V422" s="53"/>
      <c r="W422" s="11"/>
      <c r="X422" s="10"/>
      <c r="Y422" s="29"/>
      <c r="Z422" s="29"/>
      <c r="AA422" s="54"/>
    </row>
    <row r="423" spans="1:27" ht="31.5" x14ac:dyDescent="0.2">
      <c r="A423" s="8"/>
      <c r="B423" s="55" t="s">
        <v>541</v>
      </c>
      <c r="C423" s="53">
        <v>6855</v>
      </c>
      <c r="D423" s="53">
        <v>6980</v>
      </c>
      <c r="E423" s="8">
        <f t="shared" ref="E423" si="305">D423-C423</f>
        <v>125</v>
      </c>
      <c r="F423" s="11">
        <v>40</v>
      </c>
      <c r="G423" s="53">
        <f t="shared" ref="G423" si="306">E423</f>
        <v>125</v>
      </c>
      <c r="H423" s="11">
        <v>1318</v>
      </c>
      <c r="I423" s="10">
        <f t="shared" ref="I423" si="307">E423*F423+H423</f>
        <v>6318</v>
      </c>
      <c r="J423" s="29" t="s">
        <v>146</v>
      </c>
      <c r="K423" s="29"/>
      <c r="L423" s="54">
        <v>851580407328243</v>
      </c>
      <c r="P423" s="6"/>
      <c r="Q423" s="63"/>
    </row>
    <row r="424" spans="1:27" ht="31.5" x14ac:dyDescent="0.2">
      <c r="A424" s="8">
        <v>40639</v>
      </c>
      <c r="B424" s="55" t="s">
        <v>556</v>
      </c>
      <c r="C424" s="53">
        <v>1670</v>
      </c>
      <c r="D424" s="53">
        <v>2102</v>
      </c>
      <c r="E424" s="8">
        <f t="shared" ref="E424:E426" si="308">D424-C424</f>
        <v>432</v>
      </c>
      <c r="F424" s="11">
        <v>1</v>
      </c>
      <c r="G424" s="53">
        <f t="shared" ref="G424" si="309">E424</f>
        <v>432</v>
      </c>
      <c r="H424" s="11">
        <v>8</v>
      </c>
      <c r="I424" s="10">
        <f t="shared" ref="I424:I426" si="310">E424*F424+H424</f>
        <v>440</v>
      </c>
      <c r="J424" s="29" t="s">
        <v>146</v>
      </c>
      <c r="K424" s="29"/>
      <c r="L424" s="54">
        <v>12040675</v>
      </c>
      <c r="P424" s="6"/>
      <c r="Q424" s="63"/>
    </row>
    <row r="425" spans="1:27" ht="31.5" x14ac:dyDescent="0.2">
      <c r="A425" s="8">
        <v>40640</v>
      </c>
      <c r="B425" s="55" t="s">
        <v>553</v>
      </c>
      <c r="C425" s="11">
        <v>16688</v>
      </c>
      <c r="D425" s="11">
        <v>17527</v>
      </c>
      <c r="E425" s="11">
        <f t="shared" si="308"/>
        <v>839</v>
      </c>
      <c r="F425" s="11">
        <v>1</v>
      </c>
      <c r="G425" s="53">
        <f t="shared" ref="G425:G426" si="311">E425*F425</f>
        <v>839</v>
      </c>
      <c r="H425" s="11">
        <v>9</v>
      </c>
      <c r="I425" s="10">
        <f t="shared" si="310"/>
        <v>848</v>
      </c>
      <c r="J425" s="29" t="s">
        <v>146</v>
      </c>
      <c r="K425" s="29"/>
      <c r="L425" s="11">
        <v>159878</v>
      </c>
      <c r="P425" s="6"/>
      <c r="Q425" s="63"/>
    </row>
    <row r="426" spans="1:27" ht="31.5" x14ac:dyDescent="0.2">
      <c r="A426" s="8"/>
      <c r="B426" s="55" t="s">
        <v>554</v>
      </c>
      <c r="C426" s="11">
        <v>2450</v>
      </c>
      <c r="D426" s="11">
        <v>2655</v>
      </c>
      <c r="E426" s="11">
        <f t="shared" si="308"/>
        <v>205</v>
      </c>
      <c r="F426" s="11">
        <v>1</v>
      </c>
      <c r="G426" s="53">
        <f t="shared" si="311"/>
        <v>205</v>
      </c>
      <c r="H426" s="11">
        <v>12</v>
      </c>
      <c r="I426" s="10">
        <f t="shared" si="310"/>
        <v>217</v>
      </c>
      <c r="J426" s="29" t="s">
        <v>146</v>
      </c>
      <c r="K426" s="29"/>
      <c r="L426" s="54">
        <v>6832060000195</v>
      </c>
      <c r="P426" s="6"/>
      <c r="Q426" s="63"/>
    </row>
    <row r="427" spans="1:27" ht="31.5" x14ac:dyDescent="0.2">
      <c r="A427" s="8">
        <v>40641</v>
      </c>
      <c r="B427" s="55" t="s">
        <v>561</v>
      </c>
      <c r="C427" s="11">
        <v>9325</v>
      </c>
      <c r="D427" s="11">
        <v>9373</v>
      </c>
      <c r="E427" s="11">
        <f t="shared" ref="E427" si="312">D427-C427</f>
        <v>48</v>
      </c>
      <c r="F427" s="11">
        <v>1</v>
      </c>
      <c r="G427" s="53">
        <f t="shared" ref="G427" si="313">E427*F427</f>
        <v>48</v>
      </c>
      <c r="H427" s="11">
        <v>7</v>
      </c>
      <c r="I427" s="10">
        <f t="shared" ref="I427" si="314">E427*F427+H427</f>
        <v>55</v>
      </c>
      <c r="J427" s="29" t="s">
        <v>146</v>
      </c>
      <c r="K427" s="29"/>
      <c r="L427" s="11">
        <v>101761</v>
      </c>
      <c r="P427" s="6"/>
      <c r="Q427" s="63"/>
    </row>
    <row r="428" spans="1:27" ht="31.5" x14ac:dyDescent="0.2">
      <c r="A428" s="8">
        <v>40642</v>
      </c>
      <c r="B428" s="55" t="s">
        <v>570</v>
      </c>
      <c r="C428" s="11">
        <v>19100</v>
      </c>
      <c r="D428" s="11">
        <v>19417</v>
      </c>
      <c r="E428" s="11">
        <f t="shared" ref="E428" si="315">D428-C428</f>
        <v>317</v>
      </c>
      <c r="F428" s="11">
        <v>1</v>
      </c>
      <c r="G428" s="53">
        <f t="shared" ref="G428" si="316">E428*F428</f>
        <v>317</v>
      </c>
      <c r="H428" s="11">
        <v>8</v>
      </c>
      <c r="I428" s="10">
        <f t="shared" ref="I428" si="317">E428*F428+H428</f>
        <v>325</v>
      </c>
      <c r="J428" s="29" t="s">
        <v>146</v>
      </c>
      <c r="K428" s="29"/>
      <c r="L428" s="54">
        <v>603571209928859</v>
      </c>
      <c r="P428" s="6"/>
      <c r="Q428" s="63"/>
    </row>
    <row r="429" spans="1:27" ht="31.5" x14ac:dyDescent="0.2">
      <c r="A429" s="8">
        <v>40644</v>
      </c>
      <c r="B429" s="55" t="s">
        <v>571</v>
      </c>
      <c r="C429" s="11">
        <v>28280</v>
      </c>
      <c r="D429" s="11">
        <v>28421</v>
      </c>
      <c r="E429" s="11">
        <f t="shared" ref="E429" si="318">D429-C429</f>
        <v>141</v>
      </c>
      <c r="F429" s="11">
        <v>1</v>
      </c>
      <c r="G429" s="53">
        <f t="shared" ref="G429" si="319">E429*F429</f>
        <v>141</v>
      </c>
      <c r="H429" s="11">
        <v>6</v>
      </c>
      <c r="I429" s="10">
        <f t="shared" ref="I429" si="320">E429*F429+H429</f>
        <v>147</v>
      </c>
      <c r="J429" s="29" t="s">
        <v>146</v>
      </c>
      <c r="K429" s="29"/>
      <c r="L429" s="54">
        <v>83166</v>
      </c>
      <c r="P429" s="6"/>
      <c r="Q429" s="63"/>
    </row>
    <row r="430" spans="1:27" x14ac:dyDescent="0.2">
      <c r="A430" s="8"/>
      <c r="B430" s="55"/>
      <c r="C430" s="11"/>
      <c r="D430" s="11"/>
      <c r="E430" s="11"/>
      <c r="F430" s="11"/>
      <c r="G430" s="53"/>
      <c r="H430" s="11"/>
      <c r="I430" s="10"/>
      <c r="J430" s="29"/>
      <c r="K430" s="29"/>
      <c r="L430" s="54"/>
      <c r="P430" s="6"/>
      <c r="Q430" s="63"/>
    </row>
    <row r="431" spans="1:27" x14ac:dyDescent="0.2">
      <c r="A431" s="8"/>
      <c r="B431" s="55" t="s">
        <v>145</v>
      </c>
      <c r="C431" s="11"/>
      <c r="D431" s="11"/>
      <c r="E431" s="11"/>
      <c r="F431" s="11"/>
      <c r="G431" s="53"/>
      <c r="H431" s="11"/>
      <c r="I431" s="10"/>
      <c r="J431" s="29" t="s">
        <v>147</v>
      </c>
      <c r="K431" s="29"/>
      <c r="L431" s="11"/>
    </row>
    <row r="432" spans="1:27" x14ac:dyDescent="0.2">
      <c r="A432" s="8"/>
      <c r="B432" s="59"/>
      <c r="C432" s="11"/>
      <c r="D432" s="11"/>
      <c r="E432" s="11"/>
      <c r="F432" s="11"/>
      <c r="G432" s="53"/>
      <c r="H432" s="11"/>
      <c r="I432" s="10"/>
      <c r="J432" s="29"/>
      <c r="K432" s="29"/>
      <c r="L432" s="11"/>
    </row>
    <row r="433" spans="1:16" ht="31.5" x14ac:dyDescent="0.2">
      <c r="A433" s="45">
        <v>41409</v>
      </c>
      <c r="B433" s="42" t="s">
        <v>207</v>
      </c>
      <c r="C433" s="12">
        <v>45769</v>
      </c>
      <c r="D433" s="12">
        <v>45769</v>
      </c>
      <c r="E433" s="8">
        <f t="shared" ref="E433:E434" si="321">D433-C433</f>
        <v>0</v>
      </c>
      <c r="F433" s="13">
        <v>1</v>
      </c>
      <c r="G433" s="9">
        <f t="shared" ref="G433" si="322">E433*F433</f>
        <v>0</v>
      </c>
      <c r="H433" s="12">
        <v>0</v>
      </c>
      <c r="I433" s="10">
        <f t="shared" ref="I433" si="323">E433*F433+H433</f>
        <v>0</v>
      </c>
      <c r="J433" s="29" t="s">
        <v>147</v>
      </c>
      <c r="K433" s="29"/>
      <c r="L433" s="46" t="s">
        <v>215</v>
      </c>
    </row>
    <row r="434" spans="1:16" ht="47.25" x14ac:dyDescent="0.2">
      <c r="A434" s="8">
        <v>7300</v>
      </c>
      <c r="B434" s="55" t="s">
        <v>386</v>
      </c>
      <c r="C434" s="11">
        <v>13915</v>
      </c>
      <c r="D434" s="11">
        <v>13915</v>
      </c>
      <c r="E434" s="8">
        <f t="shared" si="321"/>
        <v>0</v>
      </c>
      <c r="F434" s="13">
        <v>1</v>
      </c>
      <c r="G434" s="9">
        <f t="shared" ref="G434" si="324">E434*F434</f>
        <v>0</v>
      </c>
      <c r="H434" s="12">
        <v>0</v>
      </c>
      <c r="I434" s="10">
        <f t="shared" ref="I434" si="325">E434*F434+H434</f>
        <v>0</v>
      </c>
      <c r="J434" s="29" t="s">
        <v>146</v>
      </c>
      <c r="K434" s="29"/>
      <c r="L434" s="54">
        <v>603580304917224</v>
      </c>
    </row>
    <row r="435" spans="1:16" ht="47.25" x14ac:dyDescent="0.2">
      <c r="A435" s="8"/>
      <c r="B435" s="55" t="s">
        <v>387</v>
      </c>
      <c r="C435" s="11">
        <v>40607</v>
      </c>
      <c r="D435" s="11">
        <v>40607</v>
      </c>
      <c r="E435" s="8">
        <f t="shared" ref="E435:E436" si="326">D435-C435</f>
        <v>0</v>
      </c>
      <c r="F435" s="13">
        <v>1</v>
      </c>
      <c r="G435" s="9">
        <f t="shared" ref="G435:G436" si="327">E435*F435</f>
        <v>0</v>
      </c>
      <c r="H435" s="12">
        <v>0</v>
      </c>
      <c r="I435" s="10">
        <f t="shared" ref="I435:I436" si="328">E435*F435+H435</f>
        <v>0</v>
      </c>
      <c r="J435" s="29" t="s">
        <v>146</v>
      </c>
      <c r="K435" s="29" t="s">
        <v>198</v>
      </c>
      <c r="L435" s="11">
        <v>601100</v>
      </c>
    </row>
    <row r="436" spans="1:16" ht="47.25" x14ac:dyDescent="0.2">
      <c r="A436" s="8"/>
      <c r="B436" s="55" t="s">
        <v>387</v>
      </c>
      <c r="C436" s="11">
        <v>16310</v>
      </c>
      <c r="D436" s="11">
        <v>16310</v>
      </c>
      <c r="E436" s="8">
        <f t="shared" si="326"/>
        <v>0</v>
      </c>
      <c r="F436" s="13">
        <v>1</v>
      </c>
      <c r="G436" s="9">
        <f t="shared" si="327"/>
        <v>0</v>
      </c>
      <c r="H436" s="12">
        <v>0</v>
      </c>
      <c r="I436" s="10">
        <f t="shared" si="328"/>
        <v>0</v>
      </c>
      <c r="J436" s="29" t="s">
        <v>146</v>
      </c>
      <c r="K436" s="29"/>
      <c r="L436" s="54">
        <v>603571204427752</v>
      </c>
    </row>
    <row r="437" spans="1:16" ht="31.5" x14ac:dyDescent="0.2">
      <c r="A437" s="8">
        <v>4401</v>
      </c>
      <c r="B437" s="55" t="s">
        <v>385</v>
      </c>
      <c r="C437" s="11">
        <v>100386</v>
      </c>
      <c r="D437" s="11">
        <v>100895</v>
      </c>
      <c r="E437" s="8">
        <f t="shared" ref="E437" si="329">D437-C437</f>
        <v>509</v>
      </c>
      <c r="F437" s="13">
        <v>1</v>
      </c>
      <c r="G437" s="9">
        <f t="shared" ref="G437:G439" si="330">E437*F437</f>
        <v>509</v>
      </c>
      <c r="H437" s="12">
        <v>0</v>
      </c>
      <c r="I437" s="10">
        <f t="shared" ref="I437:I439" si="331">E437*F437+H437</f>
        <v>509</v>
      </c>
      <c r="J437" s="29" t="s">
        <v>146</v>
      </c>
      <c r="K437" s="29"/>
      <c r="L437" s="11">
        <v>21272</v>
      </c>
    </row>
    <row r="438" spans="1:16" ht="31.5" x14ac:dyDescent="0.2">
      <c r="A438" s="8"/>
      <c r="B438" s="55" t="s">
        <v>385</v>
      </c>
      <c r="C438" s="11">
        <v>13492</v>
      </c>
      <c r="D438" s="11">
        <v>13691</v>
      </c>
      <c r="E438" s="8">
        <f t="shared" ref="E438" si="332">D438-C438</f>
        <v>199</v>
      </c>
      <c r="F438" s="13">
        <v>1</v>
      </c>
      <c r="G438" s="9">
        <f t="shared" ref="G438" si="333">E438*F438</f>
        <v>199</v>
      </c>
      <c r="H438" s="12">
        <v>38</v>
      </c>
      <c r="I438" s="10">
        <f t="shared" ref="I438" si="334">E438*F438+H438</f>
        <v>237</v>
      </c>
      <c r="J438" s="29" t="s">
        <v>146</v>
      </c>
      <c r="K438" s="29"/>
      <c r="L438" s="11">
        <v>6812964</v>
      </c>
    </row>
    <row r="439" spans="1:16" ht="47.25" x14ac:dyDescent="0.2">
      <c r="A439" s="8">
        <v>800</v>
      </c>
      <c r="B439" s="55" t="s">
        <v>563</v>
      </c>
      <c r="C439" s="11">
        <v>861</v>
      </c>
      <c r="D439" s="11">
        <v>1674</v>
      </c>
      <c r="E439" s="8">
        <f t="shared" ref="E439:E440" si="335">D439-C439</f>
        <v>813</v>
      </c>
      <c r="F439" s="13">
        <v>80</v>
      </c>
      <c r="G439" s="9">
        <f t="shared" si="330"/>
        <v>65040</v>
      </c>
      <c r="H439" s="12">
        <v>672</v>
      </c>
      <c r="I439" s="10">
        <f t="shared" si="331"/>
        <v>65712</v>
      </c>
      <c r="J439" s="29" t="s">
        <v>147</v>
      </c>
      <c r="K439" s="29"/>
      <c r="L439" s="11" t="s">
        <v>588</v>
      </c>
    </row>
    <row r="440" spans="1:16" ht="47.25" x14ac:dyDescent="0.2">
      <c r="A440" s="8"/>
      <c r="B440" s="55" t="s">
        <v>587</v>
      </c>
      <c r="C440" s="11">
        <v>49376</v>
      </c>
      <c r="D440" s="11">
        <v>50110</v>
      </c>
      <c r="E440" s="8">
        <f t="shared" si="335"/>
        <v>734</v>
      </c>
      <c r="F440" s="13">
        <v>1</v>
      </c>
      <c r="G440" s="9">
        <f t="shared" ref="G440" si="336">E440*F440</f>
        <v>734</v>
      </c>
      <c r="H440" s="12">
        <v>0</v>
      </c>
      <c r="I440" s="10">
        <f t="shared" ref="I440" si="337">E440*F440+H440</f>
        <v>734</v>
      </c>
      <c r="J440" s="29" t="s">
        <v>147</v>
      </c>
      <c r="K440" s="29"/>
      <c r="L440" s="54">
        <v>747980100749372</v>
      </c>
      <c r="O440" s="6" t="s">
        <v>564</v>
      </c>
    </row>
    <row r="441" spans="1:16" ht="31.5" x14ac:dyDescent="0.2">
      <c r="A441" s="8">
        <v>95</v>
      </c>
      <c r="B441" s="55" t="s">
        <v>388</v>
      </c>
      <c r="C441" s="12">
        <v>21966</v>
      </c>
      <c r="D441" s="12">
        <v>22971</v>
      </c>
      <c r="E441" s="8">
        <f t="shared" ref="E441" si="338">D441-C441</f>
        <v>1005</v>
      </c>
      <c r="F441" s="13">
        <v>1</v>
      </c>
      <c r="G441" s="9">
        <f t="shared" ref="G441" si="339">E441*F441</f>
        <v>1005</v>
      </c>
      <c r="H441" s="12">
        <v>0</v>
      </c>
      <c r="I441" s="10">
        <f t="shared" ref="I441" si="340">E441*F441+H441</f>
        <v>1005</v>
      </c>
      <c r="J441" s="29" t="s">
        <v>146</v>
      </c>
      <c r="K441" s="29"/>
      <c r="L441" s="11">
        <v>780793</v>
      </c>
      <c r="O441" s="8"/>
    </row>
    <row r="442" spans="1:16" x14ac:dyDescent="0.2">
      <c r="A442" s="8">
        <v>130</v>
      </c>
      <c r="B442" s="55" t="s">
        <v>389</v>
      </c>
      <c r="C442" s="11">
        <v>11478</v>
      </c>
      <c r="D442" s="11">
        <v>11881</v>
      </c>
      <c r="E442" s="8">
        <f t="shared" ref="E442" si="341">D442-C442</f>
        <v>403</v>
      </c>
      <c r="F442" s="13">
        <v>40</v>
      </c>
      <c r="G442" s="9">
        <f t="shared" ref="G442" si="342">E442*F442</f>
        <v>16120</v>
      </c>
      <c r="H442" s="12"/>
      <c r="I442" s="10">
        <f t="shared" ref="I442" si="343">E442*F442+H442</f>
        <v>16120</v>
      </c>
      <c r="J442" s="29" t="s">
        <v>146</v>
      </c>
      <c r="K442" s="29"/>
      <c r="L442" s="11">
        <v>865601</v>
      </c>
    </row>
    <row r="443" spans="1:16" x14ac:dyDescent="0.2">
      <c r="A443" s="8">
        <v>20572</v>
      </c>
      <c r="B443" s="55" t="s">
        <v>390</v>
      </c>
      <c r="C443" s="11">
        <v>15357</v>
      </c>
      <c r="D443" s="11">
        <v>16143</v>
      </c>
      <c r="E443" s="8">
        <f t="shared" ref="E443" si="344">D443-C443</f>
        <v>786</v>
      </c>
      <c r="F443" s="13">
        <v>1</v>
      </c>
      <c r="G443" s="9">
        <f t="shared" ref="G443" si="345">E443*F443</f>
        <v>786</v>
      </c>
      <c r="H443" s="12">
        <v>4</v>
      </c>
      <c r="I443" s="10">
        <f t="shared" ref="I443" si="346">E443*F443+H443</f>
        <v>790</v>
      </c>
      <c r="J443" s="29" t="s">
        <v>146</v>
      </c>
      <c r="K443" s="29"/>
      <c r="L443" s="54">
        <v>603580809714854</v>
      </c>
    </row>
    <row r="444" spans="1:16" ht="31.5" x14ac:dyDescent="0.2">
      <c r="A444" s="8">
        <v>40172</v>
      </c>
      <c r="B444" s="55" t="s">
        <v>405</v>
      </c>
      <c r="C444" s="12">
        <v>221598</v>
      </c>
      <c r="D444" s="12">
        <v>224252</v>
      </c>
      <c r="E444" s="8">
        <f t="shared" ref="E444:E445" si="347">D444-C444</f>
        <v>2654</v>
      </c>
      <c r="F444" s="13">
        <v>1</v>
      </c>
      <c r="G444" s="9">
        <f t="shared" ref="G444" si="348">E444*F444</f>
        <v>2654</v>
      </c>
      <c r="H444" s="12"/>
      <c r="I444" s="10">
        <f t="shared" ref="I444" si="349">E444*F444+H444</f>
        <v>2654</v>
      </c>
      <c r="J444" s="29" t="s">
        <v>146</v>
      </c>
      <c r="K444" s="29"/>
      <c r="L444" s="11">
        <v>261153</v>
      </c>
      <c r="P444" s="8"/>
    </row>
    <row r="445" spans="1:16" ht="31.5" x14ac:dyDescent="0.2">
      <c r="A445" s="8">
        <v>931021</v>
      </c>
      <c r="B445" s="42" t="s">
        <v>462</v>
      </c>
      <c r="C445" s="12">
        <v>11630</v>
      </c>
      <c r="D445" s="12">
        <v>17130</v>
      </c>
      <c r="E445" s="8">
        <f t="shared" si="347"/>
        <v>5500</v>
      </c>
      <c r="F445" s="13">
        <v>1</v>
      </c>
      <c r="G445" s="9">
        <f t="shared" ref="G445:G446" si="350">E445*F445</f>
        <v>5500</v>
      </c>
      <c r="H445" s="12">
        <v>10</v>
      </c>
      <c r="I445" s="10">
        <f t="shared" ref="I445:I446" si="351">E445*F445+H445</f>
        <v>5510</v>
      </c>
      <c r="J445" s="29" t="s">
        <v>146</v>
      </c>
      <c r="K445" s="29"/>
      <c r="L445" s="46" t="s">
        <v>463</v>
      </c>
    </row>
    <row r="446" spans="1:16" ht="31.5" x14ac:dyDescent="0.2">
      <c r="A446" s="8">
        <v>540</v>
      </c>
      <c r="B446" s="59" t="s">
        <v>391</v>
      </c>
      <c r="C446" s="12">
        <v>328199</v>
      </c>
      <c r="D446" s="12">
        <v>334963</v>
      </c>
      <c r="E446" s="8">
        <f t="shared" ref="E446" si="352">D446-C446</f>
        <v>6764</v>
      </c>
      <c r="F446" s="13">
        <v>1</v>
      </c>
      <c r="G446" s="9">
        <f t="shared" si="350"/>
        <v>6764</v>
      </c>
      <c r="H446" s="12">
        <v>0</v>
      </c>
      <c r="I446" s="10">
        <f t="shared" si="351"/>
        <v>6764</v>
      </c>
      <c r="J446" s="29" t="s">
        <v>146</v>
      </c>
      <c r="K446" s="29"/>
      <c r="L446" s="46" t="s">
        <v>392</v>
      </c>
    </row>
    <row r="447" spans="1:16" ht="47.25" x14ac:dyDescent="0.2">
      <c r="A447" s="60">
        <v>25810</v>
      </c>
      <c r="B447" s="42" t="s">
        <v>264</v>
      </c>
      <c r="C447" s="12">
        <v>95500</v>
      </c>
      <c r="D447" s="12">
        <v>95600</v>
      </c>
      <c r="E447" s="8">
        <f t="shared" ref="E447:E448" si="353">D447-C447</f>
        <v>100</v>
      </c>
      <c r="F447" s="13">
        <v>1</v>
      </c>
      <c r="G447" s="9">
        <f t="shared" ref="G447:G448" si="354">E447*F447</f>
        <v>100</v>
      </c>
      <c r="H447" s="12">
        <v>0</v>
      </c>
      <c r="I447" s="10">
        <f t="shared" ref="I447:I448" si="355">E447*F447+H447</f>
        <v>100</v>
      </c>
      <c r="J447" s="29" t="s">
        <v>146</v>
      </c>
      <c r="K447" s="29"/>
      <c r="L447" s="46" t="s">
        <v>38</v>
      </c>
    </row>
    <row r="448" spans="1:16" ht="31.5" x14ac:dyDescent="0.2">
      <c r="A448" s="8">
        <v>22007</v>
      </c>
      <c r="B448" s="42" t="s">
        <v>206</v>
      </c>
      <c r="C448" s="12">
        <v>33546</v>
      </c>
      <c r="D448" s="12">
        <v>33862</v>
      </c>
      <c r="E448" s="8">
        <f t="shared" si="353"/>
        <v>316</v>
      </c>
      <c r="F448" s="13">
        <v>1</v>
      </c>
      <c r="G448" s="9">
        <f t="shared" si="354"/>
        <v>316</v>
      </c>
      <c r="H448" s="12">
        <v>10</v>
      </c>
      <c r="I448" s="10">
        <f t="shared" si="355"/>
        <v>326</v>
      </c>
      <c r="J448" s="29" t="s">
        <v>146</v>
      </c>
      <c r="K448" s="29"/>
      <c r="L448" s="46" t="s">
        <v>43</v>
      </c>
    </row>
    <row r="449" spans="1:20" ht="31.5" x14ac:dyDescent="0.2">
      <c r="A449" s="8">
        <v>40164</v>
      </c>
      <c r="B449" s="59" t="s">
        <v>393</v>
      </c>
      <c r="C449" s="12">
        <v>30610</v>
      </c>
      <c r="D449" s="12">
        <v>31019</v>
      </c>
      <c r="E449" s="8">
        <f t="shared" ref="E449" si="356">D449-C449</f>
        <v>409</v>
      </c>
      <c r="F449" s="13">
        <v>1</v>
      </c>
      <c r="G449" s="9">
        <f t="shared" ref="G449" si="357">E449*F449</f>
        <v>409</v>
      </c>
      <c r="H449" s="12">
        <v>10</v>
      </c>
      <c r="I449" s="10">
        <f t="shared" ref="I449" si="358">E449*F449+H449</f>
        <v>419</v>
      </c>
      <c r="J449" s="29" t="s">
        <v>146</v>
      </c>
      <c r="K449" s="29"/>
      <c r="L449" s="46" t="s">
        <v>394</v>
      </c>
    </row>
    <row r="450" spans="1:20" x14ac:dyDescent="0.2">
      <c r="A450" s="8">
        <v>82</v>
      </c>
      <c r="B450" s="59" t="s">
        <v>395</v>
      </c>
      <c r="C450" s="12">
        <v>79736</v>
      </c>
      <c r="D450" s="12">
        <v>92575</v>
      </c>
      <c r="E450" s="8">
        <f t="shared" ref="E450" si="359">D450-C450</f>
        <v>12839</v>
      </c>
      <c r="F450" s="13">
        <v>1</v>
      </c>
      <c r="G450" s="9">
        <f t="shared" ref="G450" si="360">E450*F450</f>
        <v>12839</v>
      </c>
      <c r="H450" s="12">
        <v>300</v>
      </c>
      <c r="I450" s="10">
        <f t="shared" ref="I450" si="361">E450*F450+H450</f>
        <v>13139</v>
      </c>
      <c r="J450" s="29" t="s">
        <v>146</v>
      </c>
      <c r="K450" s="29"/>
      <c r="L450" s="46" t="s">
        <v>396</v>
      </c>
    </row>
    <row r="451" spans="1:20" ht="31.5" x14ac:dyDescent="0.2">
      <c r="A451" s="8">
        <v>82004</v>
      </c>
      <c r="B451" s="59" t="s">
        <v>397</v>
      </c>
      <c r="C451" s="12">
        <v>28156</v>
      </c>
      <c r="D451" s="12">
        <v>28850</v>
      </c>
      <c r="E451" s="8">
        <f t="shared" ref="E451:E452" si="362">D451-C451</f>
        <v>694</v>
      </c>
      <c r="F451" s="13">
        <v>1</v>
      </c>
      <c r="G451" s="9">
        <f t="shared" ref="G451" si="363">E451*F451</f>
        <v>694</v>
      </c>
      <c r="H451" s="12"/>
      <c r="I451" s="10">
        <f t="shared" ref="I451" si="364">E451*F451+H451</f>
        <v>694</v>
      </c>
      <c r="J451" s="29" t="s">
        <v>146</v>
      </c>
      <c r="K451" s="29"/>
      <c r="L451" s="46" t="s">
        <v>398</v>
      </c>
    </row>
    <row r="452" spans="1:20" x14ac:dyDescent="0.2">
      <c r="A452" s="8">
        <v>21020</v>
      </c>
      <c r="B452" s="59" t="s">
        <v>399</v>
      </c>
      <c r="C452" s="12">
        <v>47260</v>
      </c>
      <c r="D452" s="12">
        <v>49183</v>
      </c>
      <c r="E452" s="8">
        <f t="shared" si="362"/>
        <v>1923</v>
      </c>
      <c r="F452" s="13">
        <v>1</v>
      </c>
      <c r="G452" s="9">
        <f t="shared" ref="G452" si="365">E452*F452</f>
        <v>1923</v>
      </c>
      <c r="H452" s="12"/>
      <c r="I452" s="10">
        <f t="shared" ref="I452" si="366">E452*F452+H452</f>
        <v>1923</v>
      </c>
      <c r="J452" s="29" t="s">
        <v>146</v>
      </c>
      <c r="K452" s="29"/>
      <c r="L452" s="46" t="s">
        <v>400</v>
      </c>
    </row>
    <row r="453" spans="1:20" ht="47.25" x14ac:dyDescent="0.2">
      <c r="A453" s="8">
        <v>442003</v>
      </c>
      <c r="B453" s="42" t="s">
        <v>259</v>
      </c>
      <c r="C453" s="12">
        <v>29044</v>
      </c>
      <c r="D453" s="12">
        <v>30322</v>
      </c>
      <c r="E453" s="8">
        <f t="shared" ref="E453" si="367">D453-C453</f>
        <v>1278</v>
      </c>
      <c r="F453" s="13">
        <v>1</v>
      </c>
      <c r="G453" s="9">
        <f t="shared" ref="G453" si="368">E453*F453</f>
        <v>1278</v>
      </c>
      <c r="H453" s="12">
        <v>0</v>
      </c>
      <c r="I453" s="10">
        <f t="shared" ref="I453" si="369">E453*F453+H453</f>
        <v>1278</v>
      </c>
      <c r="J453" s="29" t="s">
        <v>146</v>
      </c>
      <c r="K453" s="29"/>
      <c r="L453" s="46" t="s">
        <v>199</v>
      </c>
    </row>
    <row r="454" spans="1:20" x14ac:dyDescent="0.2">
      <c r="A454" s="8">
        <v>11030</v>
      </c>
      <c r="B454" s="59" t="s">
        <v>432</v>
      </c>
      <c r="C454" s="12">
        <v>6488</v>
      </c>
      <c r="D454" s="12">
        <v>6802</v>
      </c>
      <c r="E454" s="8">
        <f t="shared" ref="E454" si="370">D454-C454</f>
        <v>314</v>
      </c>
      <c r="F454" s="13">
        <v>1</v>
      </c>
      <c r="G454" s="9">
        <f t="shared" ref="G454" si="371">E454*F454</f>
        <v>314</v>
      </c>
      <c r="H454" s="12">
        <v>9</v>
      </c>
      <c r="I454" s="10">
        <f t="shared" ref="I454" si="372">E454*F454+H454</f>
        <v>323</v>
      </c>
      <c r="J454" s="29" t="s">
        <v>146</v>
      </c>
      <c r="K454" s="29"/>
      <c r="L454" s="46" t="s">
        <v>401</v>
      </c>
    </row>
    <row r="455" spans="1:20" ht="31.5" x14ac:dyDescent="0.2">
      <c r="A455" s="8">
        <v>31009</v>
      </c>
      <c r="B455" s="42" t="s">
        <v>40</v>
      </c>
      <c r="C455" s="12">
        <v>2561</v>
      </c>
      <c r="D455" s="12">
        <v>2590</v>
      </c>
      <c r="E455" s="8">
        <f t="shared" ref="E455:E457" si="373">D455-C455</f>
        <v>29</v>
      </c>
      <c r="F455" s="13">
        <v>40</v>
      </c>
      <c r="G455" s="9">
        <f t="shared" ref="G455" si="374">E455*F455</f>
        <v>1160</v>
      </c>
      <c r="H455" s="12">
        <v>13</v>
      </c>
      <c r="I455" s="10">
        <f t="shared" ref="I455" si="375">E455*F455+H455</f>
        <v>1173</v>
      </c>
      <c r="J455" s="29" t="s">
        <v>146</v>
      </c>
      <c r="K455" s="29"/>
      <c r="L455" s="46" t="s">
        <v>41</v>
      </c>
      <c r="Q455" s="69"/>
    </row>
    <row r="456" spans="1:20" x14ac:dyDescent="0.2">
      <c r="A456" s="8">
        <v>932010</v>
      </c>
      <c r="B456" s="55" t="s">
        <v>402</v>
      </c>
      <c r="C456" s="11">
        <v>156592</v>
      </c>
      <c r="D456" s="11">
        <v>156592</v>
      </c>
      <c r="E456" s="8">
        <f t="shared" si="373"/>
        <v>0</v>
      </c>
      <c r="F456" s="13">
        <v>1</v>
      </c>
      <c r="G456" s="9">
        <f t="shared" ref="G456:G457" si="376">E456*F456</f>
        <v>0</v>
      </c>
      <c r="H456" s="12"/>
      <c r="I456" s="10">
        <f t="shared" ref="I456:I457" si="377">E456*F456+H456</f>
        <v>0</v>
      </c>
      <c r="J456" s="29"/>
      <c r="K456" s="29" t="s">
        <v>198</v>
      </c>
      <c r="L456" s="11">
        <v>2838464</v>
      </c>
    </row>
    <row r="457" spans="1:20" ht="31.5" x14ac:dyDescent="0.2">
      <c r="A457" s="8">
        <v>4871</v>
      </c>
      <c r="B457" s="55" t="s">
        <v>403</v>
      </c>
      <c r="C457" s="11">
        <v>84237</v>
      </c>
      <c r="D457" s="11">
        <v>84360</v>
      </c>
      <c r="E457" s="8">
        <f t="shared" si="373"/>
        <v>123</v>
      </c>
      <c r="F457" s="13">
        <v>1</v>
      </c>
      <c r="G457" s="9">
        <f t="shared" si="376"/>
        <v>123</v>
      </c>
      <c r="H457" s="12"/>
      <c r="I457" s="10">
        <f t="shared" si="377"/>
        <v>123</v>
      </c>
      <c r="J457" s="29" t="s">
        <v>147</v>
      </c>
      <c r="K457" s="29"/>
      <c r="L457" s="11">
        <v>806160</v>
      </c>
      <c r="N457" s="11"/>
      <c r="O457" s="11"/>
      <c r="P457" s="8"/>
      <c r="Q457" s="13"/>
      <c r="R457" s="9"/>
      <c r="S457" s="12"/>
      <c r="T457" s="10"/>
    </row>
    <row r="458" spans="1:20" x14ac:dyDescent="0.2">
      <c r="A458" s="8">
        <v>127</v>
      </c>
      <c r="B458" s="55" t="s">
        <v>404</v>
      </c>
      <c r="C458" s="11">
        <v>37985</v>
      </c>
      <c r="D458" s="11">
        <v>38005</v>
      </c>
      <c r="E458" s="8">
        <f t="shared" ref="E458" si="378">D458-C458</f>
        <v>20</v>
      </c>
      <c r="F458" s="13">
        <v>1</v>
      </c>
      <c r="G458" s="9">
        <f t="shared" ref="G458" si="379">E458*F458</f>
        <v>20</v>
      </c>
      <c r="H458" s="12">
        <v>0</v>
      </c>
      <c r="I458" s="10">
        <f t="shared" ref="I458" si="380">E458*F458+H458</f>
        <v>20</v>
      </c>
      <c r="J458" s="29" t="s">
        <v>146</v>
      </c>
      <c r="K458" s="29"/>
      <c r="L458" s="11">
        <v>11122366</v>
      </c>
    </row>
    <row r="459" spans="1:20" ht="47.25" x14ac:dyDescent="0.2">
      <c r="A459" s="8">
        <v>40104</v>
      </c>
      <c r="B459" s="55" t="s">
        <v>536</v>
      </c>
      <c r="C459" s="11">
        <v>17891</v>
      </c>
      <c r="D459" s="11">
        <v>18669</v>
      </c>
      <c r="E459" s="8">
        <f t="shared" ref="E459:E460" si="381">D459-C459</f>
        <v>778</v>
      </c>
      <c r="F459" s="13">
        <v>1</v>
      </c>
      <c r="G459" s="9">
        <f t="shared" ref="G459" si="382">E459*F459</f>
        <v>778</v>
      </c>
      <c r="H459" s="12">
        <v>16</v>
      </c>
      <c r="I459" s="10">
        <f t="shared" ref="I459" si="383">E459*F459+H459</f>
        <v>794</v>
      </c>
      <c r="J459" s="29" t="s">
        <v>146</v>
      </c>
      <c r="K459" s="29"/>
      <c r="L459" s="54">
        <v>7129027023696</v>
      </c>
      <c r="S459" s="13"/>
    </row>
    <row r="460" spans="1:20" ht="31.5" x14ac:dyDescent="0.2">
      <c r="A460" s="8" t="s">
        <v>422</v>
      </c>
      <c r="B460" s="55" t="s">
        <v>423</v>
      </c>
      <c r="C460" s="11">
        <v>776885</v>
      </c>
      <c r="D460" s="11">
        <v>777885</v>
      </c>
      <c r="E460" s="8">
        <f t="shared" si="381"/>
        <v>1000</v>
      </c>
      <c r="F460" s="13">
        <v>1</v>
      </c>
      <c r="G460" s="9">
        <f t="shared" ref="G460" si="384">E460*F460</f>
        <v>1000</v>
      </c>
      <c r="H460" s="12">
        <v>10</v>
      </c>
      <c r="I460" s="10">
        <f t="shared" ref="I460" si="385">E460*F460+H460</f>
        <v>1010</v>
      </c>
      <c r="J460" s="29" t="s">
        <v>146</v>
      </c>
      <c r="K460" s="29"/>
      <c r="L460" s="54">
        <v>357217</v>
      </c>
    </row>
    <row r="461" spans="1:20" ht="31.5" x14ac:dyDescent="0.2">
      <c r="A461" s="8">
        <v>931028</v>
      </c>
      <c r="B461" s="55" t="s">
        <v>560</v>
      </c>
      <c r="C461" s="11">
        <v>502.42</v>
      </c>
      <c r="D461" s="11">
        <v>649.52</v>
      </c>
      <c r="E461" s="8">
        <f t="shared" ref="E461:E464" si="386">D461-C461</f>
        <v>147.1</v>
      </c>
      <c r="F461" s="13">
        <v>20</v>
      </c>
      <c r="G461" s="9">
        <f t="shared" ref="G461" si="387">E461*F461</f>
        <v>2942</v>
      </c>
      <c r="H461" s="12">
        <v>230</v>
      </c>
      <c r="I461" s="10">
        <f t="shared" ref="I461" si="388">E461*F461+H461</f>
        <v>3172</v>
      </c>
      <c r="J461" s="29" t="s">
        <v>146</v>
      </c>
      <c r="K461" s="29"/>
      <c r="L461" s="54">
        <v>13161960</v>
      </c>
    </row>
    <row r="462" spans="1:20" ht="31.5" x14ac:dyDescent="0.2">
      <c r="A462" s="8"/>
      <c r="B462" s="55" t="s">
        <v>560</v>
      </c>
      <c r="C462" s="11">
        <v>340.49</v>
      </c>
      <c r="D462" s="11">
        <v>389</v>
      </c>
      <c r="E462" s="8">
        <f t="shared" ref="E462:E463" si="389">D462-C462</f>
        <v>48.51</v>
      </c>
      <c r="F462" s="13">
        <v>20</v>
      </c>
      <c r="G462" s="9">
        <f t="shared" ref="G462:G463" si="390">E462*F462</f>
        <v>970.2</v>
      </c>
      <c r="H462" s="12">
        <v>76</v>
      </c>
      <c r="I462" s="10">
        <f t="shared" ref="I462:I463" si="391">E462*F462+H462</f>
        <v>1046.2</v>
      </c>
      <c r="J462" s="29" t="s">
        <v>146</v>
      </c>
      <c r="K462" s="29"/>
      <c r="L462" s="54">
        <v>13161960</v>
      </c>
    </row>
    <row r="463" spans="1:20" ht="31.5" x14ac:dyDescent="0.2">
      <c r="A463" s="8"/>
      <c r="B463" s="55" t="s">
        <v>560</v>
      </c>
      <c r="C463" s="11">
        <v>1609.7</v>
      </c>
      <c r="D463" s="11">
        <v>1682.08</v>
      </c>
      <c r="E463" s="8">
        <f t="shared" si="389"/>
        <v>72.379999999999896</v>
      </c>
      <c r="F463" s="13">
        <v>20</v>
      </c>
      <c r="G463" s="9">
        <f t="shared" si="390"/>
        <v>1447.6</v>
      </c>
      <c r="H463" s="12">
        <v>113</v>
      </c>
      <c r="I463" s="10">
        <f t="shared" si="391"/>
        <v>1560.6</v>
      </c>
      <c r="J463" s="29" t="s">
        <v>146</v>
      </c>
      <c r="K463" s="29"/>
      <c r="L463" s="54">
        <v>9615792</v>
      </c>
    </row>
    <row r="464" spans="1:20" x14ac:dyDescent="0.2">
      <c r="A464" s="8">
        <v>152</v>
      </c>
      <c r="B464" s="11" t="s">
        <v>485</v>
      </c>
      <c r="C464" s="11">
        <v>92550</v>
      </c>
      <c r="D464" s="11">
        <v>93500</v>
      </c>
      <c r="E464" s="8">
        <f t="shared" si="386"/>
        <v>950</v>
      </c>
      <c r="F464" s="13">
        <v>1</v>
      </c>
      <c r="G464" s="9">
        <f t="shared" ref="G464" si="392">E464*F464</f>
        <v>950</v>
      </c>
      <c r="H464" s="12">
        <v>0</v>
      </c>
      <c r="I464" s="10">
        <f t="shared" ref="I464" si="393">E464*F464+H464</f>
        <v>950</v>
      </c>
      <c r="J464" s="29" t="s">
        <v>146</v>
      </c>
      <c r="K464" s="29"/>
      <c r="L464" s="54">
        <v>65805705</v>
      </c>
    </row>
    <row r="465" spans="1:19" ht="31.5" x14ac:dyDescent="0.2">
      <c r="A465" s="8">
        <v>440939</v>
      </c>
      <c r="B465" s="55" t="s">
        <v>546</v>
      </c>
      <c r="C465" s="11">
        <v>18433</v>
      </c>
      <c r="D465" s="11">
        <v>22433</v>
      </c>
      <c r="E465" s="8">
        <f t="shared" ref="E465:E466" si="394">D465-C465</f>
        <v>4000</v>
      </c>
      <c r="F465" s="13">
        <v>1</v>
      </c>
      <c r="G465" s="9">
        <f t="shared" ref="G465" si="395">E465*F465</f>
        <v>4000</v>
      </c>
      <c r="H465" s="12">
        <v>14</v>
      </c>
      <c r="I465" s="10">
        <f t="shared" ref="I465" si="396">E465*F465+H465</f>
        <v>4014</v>
      </c>
      <c r="J465" s="29" t="s">
        <v>146</v>
      </c>
      <c r="K465" s="29"/>
      <c r="L465" s="54">
        <v>9131060008057</v>
      </c>
    </row>
    <row r="466" spans="1:19" ht="31.5" x14ac:dyDescent="0.2">
      <c r="A466" s="8" t="s">
        <v>568</v>
      </c>
      <c r="B466" s="55" t="s">
        <v>569</v>
      </c>
      <c r="C466" s="11">
        <v>15500</v>
      </c>
      <c r="D466" s="11">
        <v>17514</v>
      </c>
      <c r="E466" s="8">
        <f t="shared" si="394"/>
        <v>2014</v>
      </c>
      <c r="F466" s="13">
        <v>1</v>
      </c>
      <c r="G466" s="9">
        <f t="shared" ref="G466" si="397">E466*F466</f>
        <v>2014</v>
      </c>
      <c r="H466" s="12">
        <v>45</v>
      </c>
      <c r="I466" s="10">
        <f t="shared" ref="I466" si="398">E466*F466+H466</f>
        <v>2059</v>
      </c>
      <c r="J466" s="29" t="s">
        <v>146</v>
      </c>
      <c r="K466" s="29"/>
      <c r="L466" s="54">
        <v>10751066004366</v>
      </c>
    </row>
    <row r="467" spans="1:19" x14ac:dyDescent="0.2">
      <c r="A467" s="8">
        <v>-1551</v>
      </c>
      <c r="B467" s="11"/>
      <c r="C467" s="11"/>
      <c r="D467" s="11"/>
      <c r="E467" s="8"/>
      <c r="F467" s="13"/>
      <c r="G467" s="9"/>
      <c r="H467" s="12"/>
      <c r="I467" s="10"/>
      <c r="J467" s="29"/>
      <c r="K467" s="29"/>
      <c r="L467" s="54"/>
    </row>
    <row r="468" spans="1:19" x14ac:dyDescent="0.2">
      <c r="A468" s="8"/>
      <c r="B468" s="55" t="s">
        <v>374</v>
      </c>
      <c r="C468" s="11"/>
      <c r="D468" s="11"/>
      <c r="E468" s="11"/>
      <c r="F468" s="11"/>
      <c r="G468" s="53"/>
      <c r="H468" s="11"/>
      <c r="I468" s="10"/>
      <c r="J468" s="29"/>
      <c r="K468" s="29"/>
      <c r="L468" s="11"/>
    </row>
    <row r="469" spans="1:19" x14ac:dyDescent="0.2">
      <c r="A469" s="8"/>
      <c r="B469" s="55"/>
      <c r="C469" s="11"/>
      <c r="D469" s="11"/>
      <c r="E469" s="11"/>
      <c r="F469" s="11"/>
      <c r="G469" s="53"/>
      <c r="H469" s="11"/>
      <c r="I469" s="10"/>
      <c r="J469" s="29"/>
      <c r="K469" s="29"/>
      <c r="L469" s="11"/>
    </row>
    <row r="470" spans="1:19" x14ac:dyDescent="0.2">
      <c r="A470" s="45"/>
      <c r="B470" s="55" t="s">
        <v>144</v>
      </c>
      <c r="C470" s="11"/>
      <c r="D470" s="11"/>
      <c r="E470" s="11"/>
      <c r="F470" s="11"/>
      <c r="G470" s="11">
        <f>SUM(G47:G431)</f>
        <v>2627450</v>
      </c>
      <c r="H470" s="11">
        <f>SUM(H47:H431)</f>
        <v>25063.279999999999</v>
      </c>
      <c r="I470" s="10">
        <f>SUM(I47:I469)</f>
        <v>2847662.0800000001</v>
      </c>
      <c r="J470" s="11"/>
      <c r="K470" s="11"/>
      <c r="L470" s="11"/>
    </row>
    <row r="471" spans="1:19" x14ac:dyDescent="0.2">
      <c r="A471" s="45"/>
      <c r="B471" s="55" t="s">
        <v>147</v>
      </c>
      <c r="C471" s="11"/>
      <c r="D471" s="11"/>
      <c r="E471" s="11"/>
      <c r="F471" s="11"/>
      <c r="G471" s="11"/>
      <c r="H471" s="11"/>
      <c r="I471" s="57"/>
      <c r="J471" s="11"/>
      <c r="K471" s="11"/>
      <c r="L471" s="11"/>
    </row>
    <row r="472" spans="1:19" x14ac:dyDescent="0.2">
      <c r="A472" s="45"/>
      <c r="B472" s="55" t="s">
        <v>149</v>
      </c>
      <c r="C472" s="11"/>
      <c r="D472" s="11"/>
      <c r="E472" s="11"/>
      <c r="F472" s="11"/>
      <c r="G472" s="11"/>
      <c r="H472" s="11"/>
      <c r="I472" s="57">
        <f>I60+I61+I62+I63+I113+I112+I114+I115+I116+I117+I118+I119+I121+I122+I141+I179+I214+I241+I242+I243+I244+I245+I246+I247+I248+I249+I250+I251+I252+I253+I254+I256+(I255)+(I257)+I297+(I298)+I331+I431+I433+I439+I440+I457</f>
        <v>1135428</v>
      </c>
      <c r="J472" s="11"/>
      <c r="K472" s="11"/>
      <c r="L472" s="57"/>
    </row>
    <row r="473" spans="1:19" x14ac:dyDescent="0.2">
      <c r="A473" s="45"/>
      <c r="B473" s="55" t="s">
        <v>148</v>
      </c>
      <c r="C473" s="11"/>
      <c r="D473" s="11"/>
      <c r="E473" s="11"/>
      <c r="F473" s="11"/>
      <c r="G473" s="11"/>
      <c r="H473" s="11"/>
      <c r="I473" s="61" t="s">
        <v>590</v>
      </c>
      <c r="J473" s="11"/>
      <c r="K473" s="11"/>
      <c r="L473" s="11"/>
    </row>
    <row r="474" spans="1:19" ht="31.5" x14ac:dyDescent="0.2">
      <c r="A474" s="45"/>
      <c r="B474" s="55" t="s">
        <v>143</v>
      </c>
      <c r="C474" s="11"/>
      <c r="D474" s="11"/>
      <c r="E474" s="11"/>
      <c r="F474" s="11"/>
      <c r="G474" s="11"/>
      <c r="H474" s="11"/>
      <c r="I474" s="57"/>
      <c r="J474" s="11"/>
      <c r="K474" s="11"/>
      <c r="L474" s="11"/>
    </row>
    <row r="475" spans="1:19" s="62" customFormat="1" ht="15.75" customHeight="1" x14ac:dyDescent="0.2">
      <c r="A475" s="64" t="s">
        <v>445</v>
      </c>
      <c r="B475" s="64"/>
      <c r="C475" s="64"/>
      <c r="D475" s="64"/>
      <c r="E475" s="64"/>
      <c r="F475" s="64"/>
      <c r="G475" s="64"/>
      <c r="H475" s="64"/>
      <c r="I475" s="64"/>
      <c r="J475" s="64"/>
      <c r="K475" s="64"/>
      <c r="L475" s="64"/>
      <c r="N475" s="66"/>
      <c r="O475" s="66"/>
      <c r="P475" s="66"/>
      <c r="Q475" s="66"/>
      <c r="R475" s="66"/>
      <c r="S475" s="66"/>
    </row>
    <row r="476" spans="1:19" s="62" customFormat="1" ht="15.75" customHeight="1" x14ac:dyDescent="0.2">
      <c r="A476" s="99" t="s">
        <v>446</v>
      </c>
      <c r="B476" s="99"/>
      <c r="C476" s="65"/>
      <c r="D476" s="80" t="s">
        <v>12</v>
      </c>
      <c r="E476" s="80"/>
      <c r="F476" s="80"/>
      <c r="G476" s="80"/>
      <c r="H476" s="65"/>
      <c r="I476" s="80" t="s">
        <v>453</v>
      </c>
      <c r="J476" s="80"/>
      <c r="K476" s="80"/>
      <c r="L476" s="80"/>
      <c r="N476" s="66"/>
      <c r="O476" s="66"/>
      <c r="P476" s="66"/>
      <c r="Q476" s="66"/>
      <c r="R476" s="66"/>
      <c r="S476" s="66"/>
    </row>
    <row r="477" spans="1:19" s="62" customFormat="1" ht="15.75" customHeight="1" x14ac:dyDescent="0.2">
      <c r="A477" s="82" t="s">
        <v>447</v>
      </c>
      <c r="B477" s="82"/>
      <c r="C477" s="65"/>
      <c r="D477" s="82" t="s">
        <v>451</v>
      </c>
      <c r="E477" s="80"/>
      <c r="F477" s="80"/>
      <c r="G477" s="80"/>
      <c r="H477" s="65"/>
      <c r="I477" s="82" t="s">
        <v>454</v>
      </c>
      <c r="J477" s="82"/>
      <c r="K477" s="82"/>
      <c r="L477" s="82"/>
      <c r="N477" s="66"/>
      <c r="O477" s="66"/>
      <c r="P477" s="66"/>
      <c r="Q477" s="66"/>
      <c r="R477" s="66"/>
      <c r="S477" s="66"/>
    </row>
    <row r="478" spans="1:19" s="62" customFormat="1" ht="15.75" customHeight="1" x14ac:dyDescent="0.2">
      <c r="A478" s="82" t="s">
        <v>448</v>
      </c>
      <c r="B478" s="80"/>
      <c r="C478" s="65"/>
      <c r="D478" s="82" t="s">
        <v>452</v>
      </c>
      <c r="E478" s="82"/>
      <c r="F478" s="82"/>
      <c r="G478" s="82"/>
      <c r="H478" s="65"/>
      <c r="I478" s="82" t="s">
        <v>455</v>
      </c>
      <c r="J478" s="82"/>
      <c r="K478" s="82"/>
      <c r="L478" s="82"/>
      <c r="N478" s="66"/>
      <c r="O478" s="66"/>
      <c r="P478" s="66"/>
      <c r="Q478" s="66"/>
      <c r="R478" s="66"/>
      <c r="S478" s="66"/>
    </row>
    <row r="479" spans="1:19" s="62" customFormat="1" ht="28.5" customHeight="1" x14ac:dyDescent="0.2">
      <c r="A479" s="81" t="s">
        <v>515</v>
      </c>
      <c r="B479" s="81"/>
      <c r="C479" s="65"/>
      <c r="D479" s="81" t="s">
        <v>515</v>
      </c>
      <c r="E479" s="81"/>
      <c r="F479" s="81"/>
      <c r="G479" s="81"/>
      <c r="H479" s="65"/>
      <c r="I479" s="81" t="s">
        <v>516</v>
      </c>
      <c r="J479" s="81"/>
      <c r="K479" s="81"/>
      <c r="L479" s="81"/>
      <c r="N479" s="66"/>
      <c r="O479" s="66"/>
      <c r="P479" s="66"/>
      <c r="Q479" s="66"/>
      <c r="R479" s="66"/>
      <c r="S479" s="66"/>
    </row>
    <row r="480" spans="1:19" s="62" customFormat="1" ht="27.75" customHeight="1" x14ac:dyDescent="0.2">
      <c r="A480" s="81" t="s">
        <v>517</v>
      </c>
      <c r="B480" s="81"/>
      <c r="C480" s="65"/>
      <c r="D480" s="81" t="s">
        <v>517</v>
      </c>
      <c r="E480" s="81"/>
      <c r="F480" s="81"/>
      <c r="G480" s="81"/>
      <c r="H480" s="65"/>
      <c r="I480" s="81" t="s">
        <v>517</v>
      </c>
      <c r="J480" s="81"/>
      <c r="K480" s="81"/>
      <c r="L480" s="81"/>
      <c r="N480" s="66"/>
      <c r="O480" s="66"/>
      <c r="P480" s="66"/>
      <c r="Q480" s="66"/>
      <c r="R480" s="66"/>
      <c r="S480" s="66"/>
    </row>
    <row r="481" spans="1:19" s="62" customFormat="1" ht="15.75" customHeight="1" x14ac:dyDescent="0.2">
      <c r="A481" s="79" t="s">
        <v>449</v>
      </c>
      <c r="B481" s="79"/>
      <c r="C481" s="67"/>
      <c r="D481" s="79" t="s">
        <v>449</v>
      </c>
      <c r="E481" s="79"/>
      <c r="F481" s="79"/>
      <c r="G481" s="79"/>
      <c r="H481" s="67"/>
      <c r="I481" s="79" t="s">
        <v>449</v>
      </c>
      <c r="J481" s="79"/>
      <c r="K481" s="79"/>
      <c r="L481" s="79"/>
      <c r="N481" s="66"/>
      <c r="O481" s="66"/>
      <c r="P481" s="66"/>
      <c r="Q481" s="66"/>
      <c r="R481" s="66"/>
      <c r="S481" s="66"/>
    </row>
    <row r="482" spans="1:19" s="62" customFormat="1" ht="15.75" customHeight="1" x14ac:dyDescent="0.2">
      <c r="A482" s="78" t="s">
        <v>450</v>
      </c>
      <c r="B482" s="65"/>
      <c r="C482" s="65"/>
      <c r="D482" s="78" t="s">
        <v>450</v>
      </c>
      <c r="E482" s="65"/>
      <c r="F482" s="65"/>
      <c r="G482" s="65"/>
      <c r="H482" s="65"/>
      <c r="I482" s="78" t="s">
        <v>450</v>
      </c>
      <c r="J482" s="65"/>
      <c r="K482" s="65"/>
      <c r="L482" s="65"/>
      <c r="N482" s="66"/>
      <c r="O482" s="66"/>
      <c r="P482" s="66"/>
      <c r="Q482" s="66"/>
      <c r="R482" s="66"/>
      <c r="S482" s="66"/>
    </row>
    <row r="483" spans="1:19" s="62" customFormat="1" ht="1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t="s">
        <v>524</v>
      </c>
      <c r="C492" s="65" t="s">
        <v>525</v>
      </c>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t="s">
        <v>526</v>
      </c>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497" spans="1:19" s="62" customFormat="1" ht="15.75" customHeight="1" x14ac:dyDescent="0.2">
      <c r="A497" s="65"/>
      <c r="B497" s="65"/>
      <c r="C497" s="65"/>
      <c r="D497" s="65"/>
      <c r="E497" s="65"/>
      <c r="F497" s="65"/>
      <c r="G497" s="65"/>
      <c r="H497" s="65"/>
      <c r="I497" s="65"/>
      <c r="J497" s="65"/>
      <c r="K497" s="65"/>
      <c r="L497" s="65"/>
      <c r="N497" s="66"/>
      <c r="O497" s="66"/>
      <c r="P497" s="66"/>
      <c r="Q497" s="66"/>
      <c r="R497" s="66"/>
      <c r="S497" s="66"/>
    </row>
    <row r="498" spans="1:19" s="62" customFormat="1" ht="15.75" customHeight="1" x14ac:dyDescent="0.2">
      <c r="A498" s="65"/>
      <c r="B498" s="65"/>
      <c r="C498" s="65"/>
      <c r="D498" s="65"/>
      <c r="E498" s="65"/>
      <c r="F498" s="65"/>
      <c r="G498" s="65"/>
      <c r="H498" s="65"/>
      <c r="I498" s="65"/>
      <c r="J498" s="65"/>
      <c r="K498" s="65"/>
      <c r="L498" s="65"/>
      <c r="N498" s="66"/>
      <c r="O498" s="66"/>
      <c r="P498" s="66"/>
      <c r="Q498" s="66"/>
      <c r="R498" s="66"/>
      <c r="S498" s="66"/>
    </row>
    <row r="511" spans="1:19" x14ac:dyDescent="0.25">
      <c r="B511" s="7"/>
      <c r="C511" s="7"/>
    </row>
  </sheetData>
  <mergeCells count="28">
    <mergeCell ref="A45:L45"/>
    <mergeCell ref="A10:L10"/>
    <mergeCell ref="A11:L11"/>
    <mergeCell ref="A12:L12"/>
    <mergeCell ref="D481:G481"/>
    <mergeCell ref="I479:L479"/>
    <mergeCell ref="I480:L480"/>
    <mergeCell ref="A476:B476"/>
    <mergeCell ref="A477:B477"/>
    <mergeCell ref="A478:B478"/>
    <mergeCell ref="A479:B479"/>
    <mergeCell ref="A480:B480"/>
    <mergeCell ref="D477:G477"/>
    <mergeCell ref="D478:G478"/>
    <mergeCell ref="I476:L476"/>
    <mergeCell ref="I477:L477"/>
    <mergeCell ref="J7:L7"/>
    <mergeCell ref="E8:G8"/>
    <mergeCell ref="E7:G7"/>
    <mergeCell ref="J8:L8"/>
    <mergeCell ref="A44:F44"/>
    <mergeCell ref="A13:L13"/>
    <mergeCell ref="I481:L481"/>
    <mergeCell ref="D476:G476"/>
    <mergeCell ref="A481:B481"/>
    <mergeCell ref="D479:G479"/>
    <mergeCell ref="D480:G480"/>
    <mergeCell ref="I478:L478"/>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2013-12-09T06:27:14Z</cp:lastPrinted>
  <dcterms:created xsi:type="dcterms:W3CDTF">2003-11-22T02:26:23Z</dcterms:created>
  <dcterms:modified xsi:type="dcterms:W3CDTF">2014-02-10T12:16:15Z</dcterms:modified>
</cp:coreProperties>
</file>