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705" windowWidth="2550" windowHeight="660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'!$A$48:$O$84</definedName>
    <definedName name="_xlnm.Print_Titles" localSheetId="3">'баланс '!$15:$15</definedName>
  </definedNames>
  <calcPr calcId="145621" fullPrecision="0"/>
</workbook>
</file>

<file path=xl/calcChain.xml><?xml version="1.0" encoding="utf-8"?>
<calcChain xmlns="http://schemas.openxmlformats.org/spreadsheetml/2006/main">
  <c r="E172" i="71" l="1"/>
  <c r="I172" i="71" s="1"/>
  <c r="E171" i="71"/>
  <c r="I171" i="71" s="1"/>
  <c r="G172" i="71" l="1"/>
  <c r="G171" i="71"/>
  <c r="E436" i="71"/>
  <c r="I436" i="71" s="1"/>
  <c r="E129" i="71"/>
  <c r="I129" i="71" s="1"/>
  <c r="G436" i="71" l="1"/>
  <c r="G129" i="71"/>
  <c r="E117" i="71"/>
  <c r="G117" i="71" s="1"/>
  <c r="I117" i="71" l="1"/>
  <c r="I36" i="71"/>
  <c r="E36" i="71"/>
  <c r="G36" i="71"/>
  <c r="E30" i="71"/>
  <c r="I30" i="71" s="1"/>
  <c r="I34" i="71"/>
  <c r="E34" i="71"/>
  <c r="G34" i="71" s="1"/>
  <c r="G30" i="71" l="1"/>
  <c r="E43" i="71"/>
  <c r="E55" i="71" l="1"/>
  <c r="E472" i="71"/>
  <c r="E457" i="71"/>
  <c r="E50" i="71" l="1"/>
  <c r="E277" i="71" l="1"/>
  <c r="G277" i="71" s="1"/>
  <c r="E276" i="71"/>
  <c r="I276" i="71" s="1"/>
  <c r="G276" i="71" l="1"/>
  <c r="I277" i="71"/>
  <c r="E468" i="71"/>
  <c r="I468" i="71" s="1"/>
  <c r="G468" i="71" l="1"/>
  <c r="E188" i="71"/>
  <c r="I188" i="71" s="1"/>
  <c r="E183" i="71"/>
  <c r="G188" i="71" l="1"/>
  <c r="E281" i="71"/>
  <c r="E466" i="71" l="1"/>
  <c r="E446" i="71" l="1"/>
  <c r="E96" i="71" l="1"/>
  <c r="I96" i="71" s="1"/>
  <c r="E95" i="71"/>
  <c r="G95" i="71" s="1"/>
  <c r="G96" i="71" l="1"/>
  <c r="I95" i="71"/>
  <c r="E314" i="71"/>
  <c r="I314" i="71" s="1"/>
  <c r="E211" i="71"/>
  <c r="I211" i="71" s="1"/>
  <c r="E313" i="71"/>
  <c r="I313" i="71" s="1"/>
  <c r="G314" i="71" l="1"/>
  <c r="G211" i="71"/>
  <c r="G313" i="71"/>
  <c r="E285" i="71"/>
  <c r="I285" i="71" s="1"/>
  <c r="G285" i="71" l="1"/>
  <c r="E89" i="71" l="1"/>
  <c r="I89" i="71" s="1"/>
  <c r="E93" i="71"/>
  <c r="G93" i="71" s="1"/>
  <c r="E92" i="71"/>
  <c r="I92" i="71" s="1"/>
  <c r="E91" i="71"/>
  <c r="G91" i="71" s="1"/>
  <c r="E90" i="71"/>
  <c r="I90" i="71" s="1"/>
  <c r="G89" i="71" l="1"/>
  <c r="G90" i="71"/>
  <c r="I91" i="71"/>
  <c r="G92" i="71"/>
  <c r="I93" i="71"/>
  <c r="E465" i="71"/>
  <c r="E469" i="71"/>
  <c r="E416" i="71" l="1"/>
  <c r="G416" i="71" s="1"/>
  <c r="E435" i="71"/>
  <c r="I435" i="71" s="1"/>
  <c r="I416" i="71" l="1"/>
  <c r="G435" i="71"/>
  <c r="E275" i="71"/>
  <c r="I275" i="71" s="1"/>
  <c r="E274" i="71"/>
  <c r="I274" i="71" s="1"/>
  <c r="G274" i="71" l="1"/>
  <c r="G275" i="71"/>
  <c r="E283" i="71"/>
  <c r="I283" i="71" s="1"/>
  <c r="G283" i="71" l="1"/>
  <c r="E42" i="71"/>
  <c r="I42" i="71" s="1"/>
  <c r="E40" i="71"/>
  <c r="G40" i="71" s="1"/>
  <c r="E39" i="71"/>
  <c r="G39" i="71" s="1"/>
  <c r="I39" i="71" l="1"/>
  <c r="I40" i="71"/>
  <c r="G42" i="71"/>
  <c r="E474" i="71" l="1"/>
  <c r="I474" i="71" s="1"/>
  <c r="E473" i="71"/>
  <c r="I473" i="71" s="1"/>
  <c r="E97" i="71"/>
  <c r="G97" i="71" s="1"/>
  <c r="E434" i="71"/>
  <c r="I434" i="71" s="1"/>
  <c r="E423" i="71"/>
  <c r="I423" i="71" s="1"/>
  <c r="E75" i="71"/>
  <c r="I75" i="71" s="1"/>
  <c r="G473" i="71" l="1"/>
  <c r="G474" i="71"/>
  <c r="I97" i="71"/>
  <c r="G434" i="71"/>
  <c r="G423" i="71"/>
  <c r="G75" i="71"/>
  <c r="E67" i="71"/>
  <c r="I67" i="71" s="1"/>
  <c r="G67" i="71" l="1"/>
  <c r="E32" i="71"/>
  <c r="I32" i="71" s="1"/>
  <c r="E31" i="71"/>
  <c r="I31" i="71" s="1"/>
  <c r="E29" i="71"/>
  <c r="I29" i="71" s="1"/>
  <c r="E27" i="71"/>
  <c r="I27" i="71" s="1"/>
  <c r="E26" i="71"/>
  <c r="I26" i="71" s="1"/>
  <c r="G32" i="71" l="1"/>
  <c r="G31" i="71"/>
  <c r="G29" i="71"/>
  <c r="G27" i="71"/>
  <c r="G26" i="71"/>
  <c r="E297" i="71" l="1"/>
  <c r="G297" i="71" s="1"/>
  <c r="E296" i="71"/>
  <c r="I296" i="71" s="1"/>
  <c r="E295" i="71"/>
  <c r="I295" i="71" s="1"/>
  <c r="E282" i="71"/>
  <c r="I282" i="71" s="1"/>
  <c r="I297" i="71" l="1"/>
  <c r="G296" i="71"/>
  <c r="G295" i="71"/>
  <c r="G282" i="71"/>
  <c r="E433" i="71"/>
  <c r="I433" i="71" s="1"/>
  <c r="G433" i="71" l="1"/>
  <c r="E119" i="71"/>
  <c r="I119" i="71" s="1"/>
  <c r="E118" i="71"/>
  <c r="I118" i="71" s="1"/>
  <c r="E116" i="71"/>
  <c r="I116" i="71" s="1"/>
  <c r="E115" i="71"/>
  <c r="I115" i="71" s="1"/>
  <c r="E114" i="71"/>
  <c r="I114" i="71" s="1"/>
  <c r="G119" i="71" l="1"/>
  <c r="G118" i="71"/>
  <c r="G116" i="71"/>
  <c r="G115" i="71"/>
  <c r="G114" i="71"/>
  <c r="E430" i="71" l="1"/>
  <c r="I430" i="71" s="1"/>
  <c r="E431" i="71"/>
  <c r="G431" i="71" s="1"/>
  <c r="G430" i="71" l="1"/>
  <c r="I431" i="71"/>
  <c r="E148" i="71"/>
  <c r="G148" i="71" s="1"/>
  <c r="I148" i="71" l="1"/>
  <c r="E432" i="71"/>
  <c r="I432" i="71" s="1"/>
  <c r="G432" i="71" l="1"/>
  <c r="E402" i="71"/>
  <c r="G402" i="71" s="1"/>
  <c r="I402" i="71" l="1"/>
  <c r="E109" i="71"/>
  <c r="I109" i="71" s="1"/>
  <c r="G109" i="71" l="1"/>
  <c r="E384" i="71"/>
  <c r="I384" i="71" s="1"/>
  <c r="G384" i="71" l="1"/>
  <c r="I315" i="71"/>
  <c r="E428" i="71"/>
  <c r="I428" i="71" s="1"/>
  <c r="G428" i="71" l="1"/>
  <c r="E79" i="71"/>
  <c r="I79" i="71" s="1"/>
  <c r="I472" i="71"/>
  <c r="G79" i="71" l="1"/>
  <c r="G472" i="71"/>
  <c r="E429" i="71"/>
  <c r="I429" i="71" s="1"/>
  <c r="G429" i="71" l="1"/>
  <c r="E65" i="71"/>
  <c r="I65" i="71" s="1"/>
  <c r="E64" i="71"/>
  <c r="G64" i="71" s="1"/>
  <c r="G65" i="71" l="1"/>
  <c r="I64" i="71"/>
  <c r="E409" i="71"/>
  <c r="I409" i="71" s="1"/>
  <c r="G409" i="71" l="1"/>
  <c r="E427" i="71"/>
  <c r="I427" i="71" s="1"/>
  <c r="G427" i="71" l="1"/>
  <c r="E342" i="71"/>
  <c r="G342" i="71" s="1"/>
  <c r="E425" i="71"/>
  <c r="I425" i="71" s="1"/>
  <c r="E426" i="71"/>
  <c r="I426" i="71" s="1"/>
  <c r="I342" i="71" l="1"/>
  <c r="G425" i="71"/>
  <c r="G426" i="71"/>
  <c r="E413" i="71"/>
  <c r="I413" i="71" s="1"/>
  <c r="G413" i="71" l="1"/>
  <c r="E422" i="71"/>
  <c r="I422" i="71" s="1"/>
  <c r="E424" i="71"/>
  <c r="I424" i="71" s="1"/>
  <c r="E421" i="71"/>
  <c r="I421" i="71" s="1"/>
  <c r="E420" i="71"/>
  <c r="I420" i="71" s="1"/>
  <c r="E419" i="71"/>
  <c r="I419" i="71" s="1"/>
  <c r="G422" i="71" l="1"/>
  <c r="G424" i="71"/>
  <c r="G421" i="71"/>
  <c r="G420" i="71"/>
  <c r="G419" i="71"/>
  <c r="E170" i="71"/>
  <c r="I170" i="71" s="1"/>
  <c r="E88" i="71"/>
  <c r="I88" i="71" s="1"/>
  <c r="G170" i="71" l="1"/>
  <c r="G88" i="71"/>
  <c r="E418" i="71"/>
  <c r="I418" i="71" s="1"/>
  <c r="E417" i="71"/>
  <c r="I417" i="71" s="1"/>
  <c r="G418" i="71" l="1"/>
  <c r="G417" i="71"/>
  <c r="E21" i="71"/>
  <c r="E292" i="71" l="1"/>
  <c r="E396" i="71" l="1"/>
  <c r="I396" i="71" s="1"/>
  <c r="E415" i="71"/>
  <c r="I415" i="71" s="1"/>
  <c r="E182" i="71"/>
  <c r="I182" i="71" s="1"/>
  <c r="E414" i="71"/>
  <c r="I414" i="71" s="1"/>
  <c r="E335" i="71"/>
  <c r="I335" i="71" s="1"/>
  <c r="E159" i="71"/>
  <c r="I159" i="71" s="1"/>
  <c r="E140" i="71"/>
  <c r="I140" i="71" s="1"/>
  <c r="E139" i="71"/>
  <c r="I139" i="71" s="1"/>
  <c r="E331" i="71"/>
  <c r="I331" i="71" s="1"/>
  <c r="E347" i="71"/>
  <c r="G347" i="71" s="1"/>
  <c r="E143" i="71"/>
  <c r="I143" i="71" s="1"/>
  <c r="E343" i="71"/>
  <c r="I343" i="71" s="1"/>
  <c r="E232" i="71"/>
  <c r="I232" i="71" s="1"/>
  <c r="E412" i="71"/>
  <c r="I412" i="71" s="1"/>
  <c r="E85" i="71"/>
  <c r="I85" i="71" s="1"/>
  <c r="E411" i="71"/>
  <c r="I411" i="71" s="1"/>
  <c r="E471" i="71"/>
  <c r="I471" i="71" s="1"/>
  <c r="E470" i="71"/>
  <c r="I470" i="71" s="1"/>
  <c r="E354" i="71"/>
  <c r="I354" i="71" s="1"/>
  <c r="E410" i="71"/>
  <c r="I410" i="71" s="1"/>
  <c r="I469" i="71"/>
  <c r="E382" i="71"/>
  <c r="I382" i="71" s="1"/>
  <c r="E200" i="71"/>
  <c r="I200" i="71" s="1"/>
  <c r="E199" i="71"/>
  <c r="I199" i="71" s="1"/>
  <c r="E408" i="71"/>
  <c r="I408" i="71" s="1"/>
  <c r="E445" i="71"/>
  <c r="I445" i="71" s="1"/>
  <c r="E407" i="71"/>
  <c r="I407" i="71" s="1"/>
  <c r="E447" i="71"/>
  <c r="I447" i="71" s="1"/>
  <c r="I466" i="71"/>
  <c r="E207" i="71"/>
  <c r="I207" i="71" s="1"/>
  <c r="E206" i="71"/>
  <c r="I206" i="71" s="1"/>
  <c r="E205" i="71"/>
  <c r="I205" i="71" s="1"/>
  <c r="E441" i="71"/>
  <c r="E467" i="71"/>
  <c r="I467" i="71" s="1"/>
  <c r="I465" i="71"/>
  <c r="E463" i="71"/>
  <c r="I463" i="71" s="1"/>
  <c r="E461" i="71"/>
  <c r="I461" i="71" s="1"/>
  <c r="E460" i="71"/>
  <c r="I460" i="71" s="1"/>
  <c r="E450" i="71"/>
  <c r="I450" i="71" s="1"/>
  <c r="E459" i="71"/>
  <c r="I459" i="71" s="1"/>
  <c r="E458" i="71"/>
  <c r="I458" i="71" s="1"/>
  <c r="I457" i="71"/>
  <c r="E454" i="71"/>
  <c r="I454" i="71" s="1"/>
  <c r="E453" i="71"/>
  <c r="I453" i="71" s="1"/>
  <c r="E449" i="71"/>
  <c r="I449" i="71" s="1"/>
  <c r="E448" i="71"/>
  <c r="I448" i="71" s="1"/>
  <c r="E451" i="71"/>
  <c r="I451" i="71" s="1"/>
  <c r="E406" i="71"/>
  <c r="I406" i="71" s="1"/>
  <c r="E405" i="71"/>
  <c r="I405" i="71" s="1"/>
  <c r="I446" i="71"/>
  <c r="E462" i="71"/>
  <c r="I462" i="71" s="1"/>
  <c r="E464" i="71"/>
  <c r="I464" i="71" s="1"/>
  <c r="E456" i="71"/>
  <c r="I456" i="71" s="1"/>
  <c r="E455" i="71"/>
  <c r="I455" i="71" s="1"/>
  <c r="E452" i="71"/>
  <c r="I452" i="71" s="1"/>
  <c r="E444" i="71"/>
  <c r="I444" i="71" s="1"/>
  <c r="E443" i="71"/>
  <c r="I443" i="71" s="1"/>
  <c r="E442" i="71"/>
  <c r="I442" i="71" s="1"/>
  <c r="I441" i="71"/>
  <c r="E440" i="71"/>
  <c r="I440" i="71" s="1"/>
  <c r="E404" i="71"/>
  <c r="I404" i="71" s="1"/>
  <c r="E329" i="71"/>
  <c r="E330" i="71"/>
  <c r="I330" i="71" s="1"/>
  <c r="I329" i="71"/>
  <c r="E78" i="71"/>
  <c r="I78" i="71" s="1"/>
  <c r="E395" i="71"/>
  <c r="G395" i="71" s="1"/>
  <c r="E240" i="71"/>
  <c r="I240" i="71" s="1"/>
  <c r="E210" i="71"/>
  <c r="I210" i="71" s="1"/>
  <c r="E20" i="71"/>
  <c r="G20" i="71" s="1"/>
  <c r="E196" i="71"/>
  <c r="I196" i="71" s="1"/>
  <c r="E289" i="71"/>
  <c r="I289" i="71" s="1"/>
  <c r="E380" i="71"/>
  <c r="I380" i="71" s="1"/>
  <c r="E379" i="71"/>
  <c r="I379" i="71" s="1"/>
  <c r="E378" i="71"/>
  <c r="I378" i="71" s="1"/>
  <c r="E377" i="71"/>
  <c r="I377" i="71" s="1"/>
  <c r="E209" i="71"/>
  <c r="I209" i="71" s="1"/>
  <c r="E208" i="71"/>
  <c r="I208" i="71" s="1"/>
  <c r="E201" i="71"/>
  <c r="I201" i="71" s="1"/>
  <c r="G183" i="71"/>
  <c r="E337" i="71"/>
  <c r="I337" i="71" s="1"/>
  <c r="E68" i="71"/>
  <c r="I68" i="71" s="1"/>
  <c r="E105" i="71"/>
  <c r="I105" i="71" s="1"/>
  <c r="E312" i="71"/>
  <c r="I312" i="71" s="1"/>
  <c r="E311" i="71"/>
  <c r="I311" i="71" s="1"/>
  <c r="E310" i="71"/>
  <c r="I310" i="71" s="1"/>
  <c r="E309" i="71"/>
  <c r="I309" i="71" s="1"/>
  <c r="E308" i="71"/>
  <c r="I308" i="71" s="1"/>
  <c r="E307" i="71"/>
  <c r="I307" i="71" s="1"/>
  <c r="E306" i="71"/>
  <c r="I306" i="71" s="1"/>
  <c r="E305" i="71"/>
  <c r="I305" i="71" s="1"/>
  <c r="E304" i="71"/>
  <c r="I304" i="71" s="1"/>
  <c r="E303" i="71"/>
  <c r="I303" i="71" s="1"/>
  <c r="E302" i="71"/>
  <c r="I302" i="71" s="1"/>
  <c r="E301" i="71"/>
  <c r="I301" i="71" s="1"/>
  <c r="E300" i="71"/>
  <c r="I300" i="71" s="1"/>
  <c r="E299" i="71"/>
  <c r="I299" i="71" s="1"/>
  <c r="E241" i="71"/>
  <c r="I241" i="71" s="1"/>
  <c r="E236" i="71"/>
  <c r="G236" i="71" s="1"/>
  <c r="E398" i="71"/>
  <c r="I398" i="71" s="1"/>
  <c r="E403" i="71"/>
  <c r="I403" i="71" s="1"/>
  <c r="E102" i="71"/>
  <c r="G102" i="71" s="1"/>
  <c r="I50" i="71"/>
  <c r="E51" i="71"/>
  <c r="I51" i="71" s="1"/>
  <c r="E52" i="71"/>
  <c r="I52" i="71" s="1"/>
  <c r="E53" i="71"/>
  <c r="I53" i="71" s="1"/>
  <c r="E54" i="71"/>
  <c r="I54" i="71" s="1"/>
  <c r="I55" i="71"/>
  <c r="E56" i="71"/>
  <c r="I56" i="71" s="1"/>
  <c r="E57" i="71"/>
  <c r="I57" i="71" s="1"/>
  <c r="E58" i="71"/>
  <c r="I58" i="71" s="1"/>
  <c r="E59" i="71"/>
  <c r="I59" i="71" s="1"/>
  <c r="E60" i="71"/>
  <c r="I60" i="71" s="1"/>
  <c r="E61" i="71"/>
  <c r="I61" i="71" s="1"/>
  <c r="E62" i="71"/>
  <c r="I62" i="71" s="1"/>
  <c r="E63" i="71"/>
  <c r="I63" i="71" s="1"/>
  <c r="E66" i="71"/>
  <c r="I66" i="71" s="1"/>
  <c r="E69" i="71"/>
  <c r="I69" i="71" s="1"/>
  <c r="E70" i="71"/>
  <c r="I70" i="71" s="1"/>
  <c r="E71" i="71"/>
  <c r="I71" i="71" s="1"/>
  <c r="E72" i="71"/>
  <c r="I72" i="71" s="1"/>
  <c r="E73" i="71"/>
  <c r="I73" i="71" s="1"/>
  <c r="E74" i="71"/>
  <c r="I74" i="71" s="1"/>
  <c r="E76" i="71"/>
  <c r="I76" i="71" s="1"/>
  <c r="E77" i="71"/>
  <c r="I77" i="71" s="1"/>
  <c r="E80" i="71"/>
  <c r="I80" i="71" s="1"/>
  <c r="E81" i="71"/>
  <c r="I81" i="71" s="1"/>
  <c r="E82" i="71"/>
  <c r="I82" i="71" s="1"/>
  <c r="E83" i="71"/>
  <c r="I83" i="71" s="1"/>
  <c r="E84" i="71"/>
  <c r="I84" i="71" s="1"/>
  <c r="E86" i="71"/>
  <c r="I86" i="71" s="1"/>
  <c r="E87" i="71"/>
  <c r="I87" i="71" s="1"/>
  <c r="E94" i="71"/>
  <c r="I94" i="71" s="1"/>
  <c r="E98" i="71"/>
  <c r="I98" i="71" s="1"/>
  <c r="E99" i="71"/>
  <c r="I99" i="71" s="1"/>
  <c r="E100" i="71"/>
  <c r="I100" i="71" s="1"/>
  <c r="E101" i="71"/>
  <c r="I101" i="71" s="1"/>
  <c r="I102" i="71"/>
  <c r="E103" i="71"/>
  <c r="I103" i="71" s="1"/>
  <c r="E104" i="71"/>
  <c r="I104" i="71" s="1"/>
  <c r="E106" i="71"/>
  <c r="I106" i="71" s="1"/>
  <c r="E107" i="71"/>
  <c r="I107" i="71" s="1"/>
  <c r="E108" i="71"/>
  <c r="I108" i="71" s="1"/>
  <c r="E110" i="71"/>
  <c r="I110" i="71" s="1"/>
  <c r="E111" i="71"/>
  <c r="I111" i="71" s="1"/>
  <c r="E112" i="71"/>
  <c r="I112" i="71" s="1"/>
  <c r="E113" i="71"/>
  <c r="I113" i="71" s="1"/>
  <c r="E120" i="71"/>
  <c r="I120" i="71" s="1"/>
  <c r="E121" i="71"/>
  <c r="I121" i="71" s="1"/>
  <c r="E122" i="71"/>
  <c r="I122" i="71" s="1"/>
  <c r="E123" i="71"/>
  <c r="I123" i="71" s="1"/>
  <c r="E124" i="71"/>
  <c r="I124" i="71" s="1"/>
  <c r="E125" i="71"/>
  <c r="I125" i="71" s="1"/>
  <c r="E126" i="71"/>
  <c r="I126" i="71" s="1"/>
  <c r="E127" i="71"/>
  <c r="I127" i="71" s="1"/>
  <c r="E128" i="71"/>
  <c r="I128" i="71" s="1"/>
  <c r="E130" i="71"/>
  <c r="I130" i="71" s="1"/>
  <c r="E131" i="71"/>
  <c r="I131" i="71" s="1"/>
  <c r="E132" i="71"/>
  <c r="I132" i="71" s="1"/>
  <c r="E133" i="71"/>
  <c r="I133" i="71" s="1"/>
  <c r="E134" i="71"/>
  <c r="I134" i="71" s="1"/>
  <c r="E135" i="71"/>
  <c r="I135" i="71" s="1"/>
  <c r="E136" i="71"/>
  <c r="I136" i="71" s="1"/>
  <c r="E137" i="71"/>
  <c r="I137" i="71" s="1"/>
  <c r="E138" i="71"/>
  <c r="I138" i="71" s="1"/>
  <c r="E141" i="71"/>
  <c r="I141" i="71" s="1"/>
  <c r="E142" i="71"/>
  <c r="I142" i="71" s="1"/>
  <c r="E144" i="71"/>
  <c r="I144" i="71" s="1"/>
  <c r="E145" i="71"/>
  <c r="I145" i="71" s="1"/>
  <c r="E146" i="71"/>
  <c r="I146" i="71" s="1"/>
  <c r="E147" i="71"/>
  <c r="I147" i="71" s="1"/>
  <c r="E149" i="71"/>
  <c r="I149" i="71" s="1"/>
  <c r="E150" i="71"/>
  <c r="I150" i="71" s="1"/>
  <c r="E151" i="71"/>
  <c r="I151" i="71" s="1"/>
  <c r="E152" i="71"/>
  <c r="I152" i="71" s="1"/>
  <c r="E153" i="71"/>
  <c r="I153" i="71" s="1"/>
  <c r="E154" i="71"/>
  <c r="I154" i="71" s="1"/>
  <c r="E155" i="71"/>
  <c r="I155" i="71" s="1"/>
  <c r="E156" i="71"/>
  <c r="I156" i="71" s="1"/>
  <c r="E157" i="71"/>
  <c r="I157" i="71" s="1"/>
  <c r="E158" i="71"/>
  <c r="I158" i="71" s="1"/>
  <c r="E160" i="71"/>
  <c r="I160" i="71" s="1"/>
  <c r="E161" i="71"/>
  <c r="I161" i="71" s="1"/>
  <c r="E162" i="71"/>
  <c r="I162" i="71" s="1"/>
  <c r="E163" i="71"/>
  <c r="I163" i="71" s="1"/>
  <c r="E164" i="71"/>
  <c r="I164" i="71" s="1"/>
  <c r="E165" i="71"/>
  <c r="I165" i="71" s="1"/>
  <c r="E166" i="71"/>
  <c r="I166" i="71" s="1"/>
  <c r="E167" i="71"/>
  <c r="I167" i="71" s="1"/>
  <c r="E168" i="71"/>
  <c r="I168" i="71" s="1"/>
  <c r="E169" i="71"/>
  <c r="I169" i="71" s="1"/>
  <c r="E173" i="71"/>
  <c r="I173" i="71" s="1"/>
  <c r="E174" i="71"/>
  <c r="I174" i="71" s="1"/>
  <c r="E175" i="71"/>
  <c r="I175" i="71" s="1"/>
  <c r="E176" i="71"/>
  <c r="I176" i="71" s="1"/>
  <c r="E177" i="71"/>
  <c r="I177" i="71" s="1"/>
  <c r="E178" i="71"/>
  <c r="I178" i="71" s="1"/>
  <c r="E179" i="71"/>
  <c r="I179" i="71" s="1"/>
  <c r="E180" i="71"/>
  <c r="I180" i="71" s="1"/>
  <c r="E181" i="71"/>
  <c r="G181" i="71" s="1"/>
  <c r="I181" i="71" s="1"/>
  <c r="E184" i="71"/>
  <c r="I184" i="71" s="1"/>
  <c r="E185" i="71"/>
  <c r="I185" i="71" s="1"/>
  <c r="E186" i="71"/>
  <c r="I186" i="71" s="1"/>
  <c r="E187" i="71"/>
  <c r="I187" i="71" s="1"/>
  <c r="E189" i="71"/>
  <c r="I189" i="71" s="1"/>
  <c r="E190" i="71"/>
  <c r="I190" i="71" s="1"/>
  <c r="E191" i="71"/>
  <c r="I191" i="71" s="1"/>
  <c r="E192" i="71"/>
  <c r="I192" i="71" s="1"/>
  <c r="E193" i="71"/>
  <c r="I193" i="71" s="1"/>
  <c r="E194" i="71"/>
  <c r="I194" i="71" s="1"/>
  <c r="E195" i="71"/>
  <c r="I195" i="71" s="1"/>
  <c r="E197" i="71"/>
  <c r="I197" i="71" s="1"/>
  <c r="E202" i="71"/>
  <c r="I202" i="71" s="1"/>
  <c r="E203" i="71"/>
  <c r="I203" i="71" s="1"/>
  <c r="E204" i="71"/>
  <c r="I204" i="71" s="1"/>
  <c r="E213" i="71"/>
  <c r="I213" i="71" s="1"/>
  <c r="E214" i="71"/>
  <c r="I214" i="71" s="1"/>
  <c r="E215" i="71"/>
  <c r="I215" i="71" s="1"/>
  <c r="E216" i="71"/>
  <c r="I216" i="71" s="1"/>
  <c r="E217" i="71"/>
  <c r="I217" i="71" s="1"/>
  <c r="E218" i="71"/>
  <c r="I218" i="71" s="1"/>
  <c r="E219" i="71"/>
  <c r="I219" i="71" s="1"/>
  <c r="E220" i="71"/>
  <c r="I220" i="71" s="1"/>
  <c r="E221" i="71"/>
  <c r="I221" i="71" s="1"/>
  <c r="E222" i="71"/>
  <c r="I222" i="71" s="1"/>
  <c r="E223" i="71"/>
  <c r="I223" i="71" s="1"/>
  <c r="E224" i="71"/>
  <c r="I224" i="71" s="1"/>
  <c r="E225" i="71"/>
  <c r="I225" i="71" s="1"/>
  <c r="E226" i="71"/>
  <c r="I226" i="71" s="1"/>
  <c r="E227" i="71"/>
  <c r="I227" i="71" s="1"/>
  <c r="E228" i="71"/>
  <c r="I228" i="71" s="1"/>
  <c r="E229" i="71"/>
  <c r="I229" i="71" s="1"/>
  <c r="E230" i="71"/>
  <c r="I230" i="71" s="1"/>
  <c r="E231" i="71"/>
  <c r="I231" i="71" s="1"/>
  <c r="E233" i="71"/>
  <c r="I233" i="71" s="1"/>
  <c r="E234" i="71"/>
  <c r="I234" i="71" s="1"/>
  <c r="E235" i="71"/>
  <c r="I235" i="71" s="1"/>
  <c r="E237" i="71"/>
  <c r="I237" i="71" s="1"/>
  <c r="E238" i="71"/>
  <c r="I238" i="71" s="1"/>
  <c r="E239" i="71"/>
  <c r="I239" i="71" s="1"/>
  <c r="E242" i="71"/>
  <c r="I242" i="71" s="1"/>
  <c r="E243" i="71"/>
  <c r="I243" i="71" s="1"/>
  <c r="E244" i="71"/>
  <c r="I244" i="71" s="1"/>
  <c r="E245" i="71"/>
  <c r="I245" i="71" s="1"/>
  <c r="E246" i="71"/>
  <c r="I246" i="71" s="1"/>
  <c r="E247" i="71"/>
  <c r="I247" i="71" s="1"/>
  <c r="E248" i="71"/>
  <c r="I248" i="71" s="1"/>
  <c r="E249" i="71"/>
  <c r="I249" i="71" s="1"/>
  <c r="E250" i="71"/>
  <c r="I250" i="71" s="1"/>
  <c r="E251" i="71"/>
  <c r="I251" i="71" s="1"/>
  <c r="E252" i="71"/>
  <c r="I252" i="71" s="1"/>
  <c r="E253" i="71"/>
  <c r="I253" i="71" s="1"/>
  <c r="E254" i="71"/>
  <c r="I254" i="71" s="1"/>
  <c r="E255" i="71"/>
  <c r="I255" i="71" s="1"/>
  <c r="E256" i="71"/>
  <c r="I256" i="71" s="1"/>
  <c r="E257" i="71"/>
  <c r="I257" i="71" s="1"/>
  <c r="E258" i="71"/>
  <c r="I258" i="71" s="1"/>
  <c r="E259" i="71"/>
  <c r="I259" i="71" s="1"/>
  <c r="E260" i="71"/>
  <c r="I260" i="71" s="1"/>
  <c r="E261" i="71"/>
  <c r="I261" i="71" s="1"/>
  <c r="E262" i="71"/>
  <c r="I262" i="71" s="1"/>
  <c r="E263" i="71"/>
  <c r="I263" i="71" s="1"/>
  <c r="E264" i="71"/>
  <c r="I264" i="71" s="1"/>
  <c r="E265" i="71"/>
  <c r="I265" i="71" s="1"/>
  <c r="E266" i="71"/>
  <c r="I266" i="71" s="1"/>
  <c r="E267" i="71"/>
  <c r="I267" i="71" s="1"/>
  <c r="E268" i="71"/>
  <c r="I268" i="71" s="1"/>
  <c r="E269" i="71"/>
  <c r="I269" i="71" s="1"/>
  <c r="E270" i="71"/>
  <c r="I270" i="71" s="1"/>
  <c r="E271" i="71"/>
  <c r="I271" i="71" s="1"/>
  <c r="E272" i="71"/>
  <c r="I272" i="71" s="1"/>
  <c r="E273" i="71"/>
  <c r="I273" i="71" s="1"/>
  <c r="E279" i="71"/>
  <c r="I279" i="71" s="1"/>
  <c r="E280" i="71"/>
  <c r="I280" i="71" s="1"/>
  <c r="I281" i="71"/>
  <c r="E288" i="71"/>
  <c r="I288" i="71" s="1"/>
  <c r="E290" i="71"/>
  <c r="I290" i="71" s="1"/>
  <c r="E291" i="71"/>
  <c r="I291" i="71" s="1"/>
  <c r="I292" i="71"/>
  <c r="E293" i="71"/>
  <c r="I293" i="71" s="1"/>
  <c r="E316" i="71"/>
  <c r="I316" i="71" s="1"/>
  <c r="E318" i="71"/>
  <c r="I318" i="71" s="1"/>
  <c r="E319" i="71"/>
  <c r="I319" i="71" s="1"/>
  <c r="E320" i="71"/>
  <c r="I320" i="71" s="1"/>
  <c r="E321" i="71"/>
  <c r="I321" i="71" s="1"/>
  <c r="E322" i="71"/>
  <c r="I322" i="71" s="1"/>
  <c r="E323" i="71"/>
  <c r="I323" i="71" s="1"/>
  <c r="E324" i="71"/>
  <c r="I324" i="71" s="1"/>
  <c r="E325" i="71"/>
  <c r="I325" i="71" s="1"/>
  <c r="E326" i="71"/>
  <c r="I326" i="71" s="1"/>
  <c r="E327" i="71"/>
  <c r="I327" i="71" s="1"/>
  <c r="E328" i="71"/>
  <c r="I328" i="71" s="1"/>
  <c r="E332" i="71"/>
  <c r="I332" i="71" s="1"/>
  <c r="E333" i="71"/>
  <c r="I333" i="71" s="1"/>
  <c r="E334" i="71"/>
  <c r="I334" i="71" s="1"/>
  <c r="E336" i="71"/>
  <c r="I336" i="71" s="1"/>
  <c r="E338" i="71"/>
  <c r="I338" i="71" s="1"/>
  <c r="E339" i="71"/>
  <c r="I339" i="71" s="1"/>
  <c r="E340" i="71"/>
  <c r="I340" i="71" s="1"/>
  <c r="E341" i="71"/>
  <c r="I341" i="71" s="1"/>
  <c r="E344" i="71"/>
  <c r="I344" i="71" s="1"/>
  <c r="E345" i="71"/>
  <c r="I345" i="71" s="1"/>
  <c r="E346" i="71"/>
  <c r="I346" i="71" s="1"/>
  <c r="E348" i="71"/>
  <c r="I348" i="71" s="1"/>
  <c r="E349" i="71"/>
  <c r="I349" i="71" s="1"/>
  <c r="E350" i="71"/>
  <c r="I350" i="71" s="1"/>
  <c r="E351" i="71"/>
  <c r="I351" i="71" s="1"/>
  <c r="E352" i="71"/>
  <c r="I352" i="71" s="1"/>
  <c r="E353" i="71"/>
  <c r="I353" i="71" s="1"/>
  <c r="E355" i="71"/>
  <c r="I355" i="71" s="1"/>
  <c r="E356" i="71"/>
  <c r="I356" i="71" s="1"/>
  <c r="E357" i="71"/>
  <c r="I357" i="71" s="1"/>
  <c r="E358" i="71"/>
  <c r="I358" i="71" s="1"/>
  <c r="E359" i="71"/>
  <c r="I359" i="71" s="1"/>
  <c r="E360" i="71"/>
  <c r="I360" i="71" s="1"/>
  <c r="E361" i="71"/>
  <c r="I361" i="71" s="1"/>
  <c r="E362" i="71"/>
  <c r="I362" i="71" s="1"/>
  <c r="E363" i="71"/>
  <c r="I363" i="71" s="1"/>
  <c r="E365" i="71"/>
  <c r="I365" i="71" s="1"/>
  <c r="E366" i="71"/>
  <c r="I366" i="71" s="1"/>
  <c r="E367" i="71"/>
  <c r="I367" i="71" s="1"/>
  <c r="E368" i="71"/>
  <c r="I368" i="71" s="1"/>
  <c r="E369" i="71"/>
  <c r="I369" i="71" s="1"/>
  <c r="E370" i="71"/>
  <c r="I370" i="71" s="1"/>
  <c r="E371" i="71"/>
  <c r="I371" i="71" s="1"/>
  <c r="E372" i="71"/>
  <c r="I372" i="71" s="1"/>
  <c r="E373" i="71"/>
  <c r="I373" i="71" s="1"/>
  <c r="E374" i="71"/>
  <c r="I374" i="71" s="1"/>
  <c r="E375" i="71"/>
  <c r="I375" i="71" s="1"/>
  <c r="E376" i="71"/>
  <c r="I376" i="71" s="1"/>
  <c r="E383" i="71"/>
  <c r="I383" i="71" s="1"/>
  <c r="E385" i="71"/>
  <c r="I385" i="71" s="1"/>
  <c r="E386" i="71"/>
  <c r="I386" i="71" s="1"/>
  <c r="E387" i="71"/>
  <c r="I387" i="71" s="1"/>
  <c r="E388" i="71"/>
  <c r="I388" i="71" s="1"/>
  <c r="E389" i="71"/>
  <c r="I389" i="71" s="1"/>
  <c r="E390" i="71"/>
  <c r="I390" i="71" s="1"/>
  <c r="E391" i="71"/>
  <c r="I391" i="71" s="1"/>
  <c r="E392" i="71"/>
  <c r="I392" i="71" s="1"/>
  <c r="E393" i="71"/>
  <c r="I393" i="71" s="1"/>
  <c r="E394" i="71"/>
  <c r="I394" i="71" s="1"/>
  <c r="E397" i="71"/>
  <c r="I397" i="71" s="1"/>
  <c r="E399" i="71"/>
  <c r="I399" i="71" s="1"/>
  <c r="E400" i="71"/>
  <c r="I400" i="71" s="1"/>
  <c r="E401" i="71"/>
  <c r="I401" i="71" s="1"/>
  <c r="E38" i="71"/>
  <c r="I38" i="71" s="1"/>
  <c r="E37" i="71"/>
  <c r="I37" i="71" s="1"/>
  <c r="E35" i="71"/>
  <c r="I35" i="71" s="1"/>
  <c r="E33" i="71"/>
  <c r="I33" i="71" s="1"/>
  <c r="E44" i="71"/>
  <c r="I44" i="71" s="1"/>
  <c r="G43" i="71"/>
  <c r="G86" i="71"/>
  <c r="E23" i="71"/>
  <c r="I23" i="71" s="1"/>
  <c r="G163" i="71"/>
  <c r="E25" i="71"/>
  <c r="G25" i="71" s="1"/>
  <c r="E17" i="71"/>
  <c r="I17" i="71" s="1"/>
  <c r="E18" i="71"/>
  <c r="I18" i="71" s="1"/>
  <c r="E19" i="71"/>
  <c r="I19" i="71" s="1"/>
  <c r="I20" i="71"/>
  <c r="I21" i="71"/>
  <c r="E22" i="71"/>
  <c r="I22" i="71" s="1"/>
  <c r="E24" i="71"/>
  <c r="I24" i="71" s="1"/>
  <c r="G50" i="71"/>
  <c r="G54" i="71"/>
  <c r="G77" i="71"/>
  <c r="G103" i="71"/>
  <c r="G112" i="71"/>
  <c r="G126" i="71"/>
  <c r="G132" i="71"/>
  <c r="G133" i="71"/>
  <c r="G134" i="71"/>
  <c r="G135" i="71"/>
  <c r="G136" i="71"/>
  <c r="G137" i="71"/>
  <c r="G138" i="71"/>
  <c r="G141" i="71"/>
  <c r="G142" i="71"/>
  <c r="G146" i="71"/>
  <c r="G149" i="71"/>
  <c r="G165" i="71"/>
  <c r="G190" i="71"/>
  <c r="G213" i="71"/>
  <c r="G222" i="71"/>
  <c r="G292" i="71"/>
  <c r="G327" i="71"/>
  <c r="G338" i="71"/>
  <c r="H478" i="71"/>
  <c r="E41" i="71"/>
  <c r="G41" i="71" s="1"/>
  <c r="G379" i="71"/>
  <c r="G201" i="71" l="1"/>
  <c r="G337" i="71"/>
  <c r="G176" i="71"/>
  <c r="G154" i="71"/>
  <c r="G108" i="71"/>
  <c r="G83" i="71"/>
  <c r="G60" i="71"/>
  <c r="G125" i="71"/>
  <c r="G237" i="71"/>
  <c r="G180" i="71"/>
  <c r="G169" i="71"/>
  <c r="G158" i="71"/>
  <c r="G150" i="71"/>
  <c r="G130" i="71"/>
  <c r="G113" i="71"/>
  <c r="G111" i="71"/>
  <c r="G106" i="71"/>
  <c r="G94" i="71"/>
  <c r="G81" i="71"/>
  <c r="G72" i="71"/>
  <c r="G56" i="71"/>
  <c r="G52" i="71"/>
  <c r="G382" i="71"/>
  <c r="G99" i="71"/>
  <c r="G403" i="71"/>
  <c r="I236" i="71"/>
  <c r="G147" i="71"/>
  <c r="G288" i="71"/>
  <c r="G249" i="71"/>
  <c r="G228" i="71"/>
  <c r="G128" i="71"/>
  <c r="G240" i="71"/>
  <c r="G120" i="71"/>
  <c r="G131" i="71"/>
  <c r="G368" i="71"/>
  <c r="G259" i="71"/>
  <c r="G348" i="71"/>
  <c r="G267" i="71"/>
  <c r="G101" i="71"/>
  <c r="G127" i="71"/>
  <c r="G319" i="71"/>
  <c r="G194" i="71"/>
  <c r="G100" i="71"/>
  <c r="G84" i="71"/>
  <c r="G82" i="71"/>
  <c r="G80" i="71"/>
  <c r="G76" i="71"/>
  <c r="G68" i="71"/>
  <c r="G221" i="71"/>
  <c r="G215" i="71"/>
  <c r="G396" i="71"/>
  <c r="G104" i="71"/>
  <c r="G193" i="71"/>
  <c r="G377" i="71"/>
  <c r="G367" i="71"/>
  <c r="G362" i="71"/>
  <c r="G388" i="71"/>
  <c r="G334" i="71"/>
  <c r="G375" i="71"/>
  <c r="G359" i="71"/>
  <c r="G271" i="71"/>
  <c r="G263" i="71"/>
  <c r="G253" i="71"/>
  <c r="G245" i="71"/>
  <c r="G233" i="71"/>
  <c r="G224" i="71"/>
  <c r="G220" i="71"/>
  <c r="G197" i="71"/>
  <c r="G195" i="71"/>
  <c r="G192" i="71"/>
  <c r="G184" i="71"/>
  <c r="G178" i="71"/>
  <c r="G174" i="71"/>
  <c r="G167" i="71"/>
  <c r="G161" i="71"/>
  <c r="G156" i="71"/>
  <c r="G152" i="71"/>
  <c r="G124" i="71"/>
  <c r="G226" i="71"/>
  <c r="G122" i="71"/>
  <c r="G196" i="71"/>
  <c r="G378" i="71"/>
  <c r="G380" i="71"/>
  <c r="G209" i="71"/>
  <c r="G208" i="71"/>
  <c r="G373" i="71"/>
  <c r="G363" i="71"/>
  <c r="G361" i="71"/>
  <c r="G352" i="71"/>
  <c r="G346" i="71"/>
  <c r="G323" i="71"/>
  <c r="G187" i="71"/>
  <c r="G61" i="71"/>
  <c r="G59" i="71"/>
  <c r="G55" i="71"/>
  <c r="G53" i="71"/>
  <c r="G51" i="71"/>
  <c r="G164" i="71"/>
  <c r="G219" i="71"/>
  <c r="G87" i="71"/>
  <c r="I347" i="71"/>
  <c r="G74" i="71"/>
  <c r="G70" i="71"/>
  <c r="G344" i="71"/>
  <c r="G44" i="71"/>
  <c r="G22" i="71"/>
  <c r="G356" i="71"/>
  <c r="G351" i="71"/>
  <c r="G325" i="71"/>
  <c r="G321" i="71"/>
  <c r="G316" i="71"/>
  <c r="G290" i="71"/>
  <c r="G281" i="71"/>
  <c r="G238" i="71"/>
  <c r="G225" i="71"/>
  <c r="G223" i="71"/>
  <c r="G189" i="71"/>
  <c r="G179" i="71"/>
  <c r="G177" i="71"/>
  <c r="G175" i="71"/>
  <c r="G173" i="71"/>
  <c r="G168" i="71"/>
  <c r="G166" i="71"/>
  <c r="G162" i="71"/>
  <c r="G160" i="71"/>
  <c r="G157" i="71"/>
  <c r="G155" i="71"/>
  <c r="G153" i="71"/>
  <c r="G73" i="71"/>
  <c r="G71" i="71"/>
  <c r="G69" i="71"/>
  <c r="G63" i="71"/>
  <c r="G217" i="71"/>
  <c r="G144" i="71"/>
  <c r="G191" i="71"/>
  <c r="G110" i="71"/>
  <c r="G121" i="71"/>
  <c r="G123" i="71"/>
  <c r="G203" i="71"/>
  <c r="G365" i="71"/>
  <c r="G328" i="71"/>
  <c r="I480" i="71"/>
  <c r="G151" i="71"/>
  <c r="G269" i="71"/>
  <c r="G376" i="71"/>
  <c r="G366" i="71"/>
  <c r="G265" i="71"/>
  <c r="G261" i="71"/>
  <c r="G257" i="71"/>
  <c r="G251" i="71"/>
  <c r="G247" i="71"/>
  <c r="G243" i="71"/>
  <c r="G371" i="71"/>
  <c r="G353" i="71"/>
  <c r="G239" i="71"/>
  <c r="G58" i="71"/>
  <c r="G280" i="71"/>
  <c r="I183" i="71"/>
  <c r="G145" i="71"/>
  <c r="G255" i="71"/>
  <c r="I43" i="71"/>
  <c r="G186" i="71"/>
  <c r="G107" i="71"/>
  <c r="G230" i="71"/>
  <c r="G374" i="71"/>
  <c r="G372" i="71"/>
  <c r="G370" i="71"/>
  <c r="G358" i="71"/>
  <c r="G349" i="71"/>
  <c r="G340" i="71"/>
  <c r="G333" i="71"/>
  <c r="G273" i="71"/>
  <c r="G235" i="71"/>
  <c r="I25" i="71"/>
  <c r="G214" i="71"/>
  <c r="G216" i="71"/>
  <c r="G218" i="71"/>
  <c r="G204" i="71"/>
  <c r="G350" i="71"/>
  <c r="G24" i="71"/>
  <c r="G98" i="71"/>
  <c r="G357" i="71"/>
  <c r="G383" i="71"/>
  <c r="G19" i="71"/>
  <c r="G57" i="71"/>
  <c r="G202" i="71"/>
  <c r="G369" i="71"/>
  <c r="G62" i="71"/>
  <c r="G385" i="71"/>
  <c r="G185" i="71"/>
  <c r="G227" i="71"/>
  <c r="G355" i="71"/>
  <c r="G404" i="71"/>
  <c r="G397" i="71"/>
  <c r="G302" i="71"/>
  <c r="G390" i="71"/>
  <c r="G360" i="71"/>
  <c r="G18" i="71"/>
  <c r="G17" i="71"/>
  <c r="G400" i="71"/>
  <c r="G386" i="71"/>
  <c r="G289" i="71"/>
  <c r="G35" i="71"/>
  <c r="G37" i="71"/>
  <c r="G401" i="71"/>
  <c r="G66" i="71"/>
  <c r="G241" i="71"/>
  <c r="G306" i="71"/>
  <c r="G309" i="71"/>
  <c r="G398" i="71"/>
  <c r="G299" i="71"/>
  <c r="G300" i="71"/>
  <c r="G303" i="71"/>
  <c r="G304" i="71"/>
  <c r="G307" i="71"/>
  <c r="G310" i="71"/>
  <c r="G311" i="71"/>
  <c r="G399" i="71"/>
  <c r="G394" i="71"/>
  <c r="G301" i="71"/>
  <c r="G305" i="71"/>
  <c r="G312" i="71"/>
  <c r="G105" i="71"/>
  <c r="G33" i="71"/>
  <c r="G38" i="71"/>
  <c r="G21" i="71"/>
  <c r="G23" i="71"/>
  <c r="G345" i="71"/>
  <c r="G341" i="71"/>
  <c r="G339" i="71"/>
  <c r="G336" i="71"/>
  <c r="G332" i="71"/>
  <c r="G326" i="71"/>
  <c r="G324" i="71"/>
  <c r="G322" i="71"/>
  <c r="G320" i="71"/>
  <c r="G318" i="71"/>
  <c r="G293" i="71"/>
  <c r="G291" i="71"/>
  <c r="G279" i="71"/>
  <c r="G272" i="71"/>
  <c r="G270" i="71"/>
  <c r="G268" i="71"/>
  <c r="G266" i="71"/>
  <c r="G264" i="71"/>
  <c r="G262" i="71"/>
  <c r="G260" i="71"/>
  <c r="G258" i="71"/>
  <c r="G256" i="71"/>
  <c r="G254" i="71"/>
  <c r="G252" i="71"/>
  <c r="G250" i="71"/>
  <c r="G248" i="71"/>
  <c r="G246" i="71"/>
  <c r="G244" i="71"/>
  <c r="G242" i="71"/>
  <c r="G234" i="71"/>
  <c r="G231" i="71"/>
  <c r="G229" i="71"/>
  <c r="G387" i="71"/>
  <c r="G389" i="71"/>
  <c r="G391" i="71"/>
  <c r="G392" i="71"/>
  <c r="G308" i="71"/>
  <c r="I395" i="71"/>
  <c r="G405" i="71"/>
  <c r="G406" i="71"/>
  <c r="G407" i="71"/>
  <c r="G415" i="71"/>
  <c r="G182" i="71"/>
  <c r="G414" i="71"/>
  <c r="G335" i="71"/>
  <c r="G159" i="71"/>
  <c r="G140" i="71"/>
  <c r="G139" i="71"/>
  <c r="G331" i="71"/>
  <c r="G143" i="71"/>
  <c r="G343" i="71"/>
  <c r="G232" i="71"/>
  <c r="G412" i="71"/>
  <c r="G471" i="71"/>
  <c r="G411" i="71"/>
  <c r="G85" i="71"/>
  <c r="G470" i="71"/>
  <c r="G354" i="71"/>
  <c r="G410" i="71"/>
  <c r="G469" i="71"/>
  <c r="G200" i="71"/>
  <c r="G199" i="71"/>
  <c r="G408" i="71"/>
  <c r="G445" i="71"/>
  <c r="G446" i="71"/>
  <c r="G447" i="71"/>
  <c r="G466" i="71"/>
  <c r="G207" i="71"/>
  <c r="G206" i="71"/>
  <c r="G205" i="71"/>
  <c r="G453" i="71"/>
  <c r="G467" i="71"/>
  <c r="G465" i="71"/>
  <c r="G463" i="71"/>
  <c r="G461" i="71"/>
  <c r="G460" i="71"/>
  <c r="G450" i="71"/>
  <c r="G459" i="71"/>
  <c r="G458" i="71"/>
  <c r="G457" i="71"/>
  <c r="G454" i="71"/>
  <c r="G449" i="71"/>
  <c r="G448" i="71"/>
  <c r="G451" i="71"/>
  <c r="G462" i="71"/>
  <c r="G464" i="71"/>
  <c r="G456" i="71"/>
  <c r="G455" i="71"/>
  <c r="G452" i="71"/>
  <c r="G444" i="71"/>
  <c r="G442" i="71"/>
  <c r="G443" i="71"/>
  <c r="G441" i="71"/>
  <c r="G440" i="71"/>
  <c r="G393" i="71"/>
  <c r="G329" i="71"/>
  <c r="G330" i="71"/>
  <c r="G78" i="71"/>
  <c r="G210" i="71"/>
  <c r="I478" i="71" l="1"/>
  <c r="I45" i="71"/>
  <c r="G478" i="71"/>
</calcChain>
</file>

<file path=xl/sharedStrings.xml><?xml version="1.0" encoding="utf-8"?>
<sst xmlns="http://schemas.openxmlformats.org/spreadsheetml/2006/main" count="1116" uniqueCount="579">
  <si>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</si>
  <si>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</si>
  <si>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</si>
  <si>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</si>
  <si>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</si>
  <si>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</si>
  <si>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</si>
  <si>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</si>
  <si>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</si>
  <si>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</si>
  <si>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</si>
  <si>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</si>
  <si>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</si>
  <si>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</si>
  <si>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</si>
  <si>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</si>
  <si>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</si>
  <si>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</si>
  <si>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</si>
  <si>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</si>
  <si>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</si>
  <si>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</si>
  <si>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</si>
  <si>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</si>
  <si>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</si>
  <si>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</si>
  <si>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</si>
  <si>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</si>
  <si>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</si>
  <si>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</si>
  <si>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</si>
  <si>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</si>
  <si>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</si>
  <si>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</si>
  <si>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</si>
  <si>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</si>
  <si>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</si>
  <si>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</si>
  <si>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</si>
  <si>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</si>
  <si>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</si>
  <si>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</si>
  <si>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</si>
  <si>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</si>
  <si>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</si>
  <si>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</si>
  <si>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</si>
  <si>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</si>
  <si>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</si>
  <si>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</si>
  <si>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</si>
  <si>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</si>
  <si>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</si>
  <si>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</si>
  <si>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</si>
  <si>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</si>
  <si>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</si>
  <si>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</si>
  <si>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</si>
  <si>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</si>
  <si>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</si>
  <si>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</si>
  <si>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</si>
  <si>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</si>
  <si>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</si>
  <si>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Пред.Тюкалов Н.Ф.(П/ст.Завод.ф.31 ТП 2-1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</si>
  <si>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</si>
  <si>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</si>
  <si>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</si>
  <si>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</si>
  <si>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ф.12 ТП РП-1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</si>
  <si>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</si>
  <si>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</si>
  <si>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</si>
  <si>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</si>
  <si>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</si>
  <si>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</si>
  <si>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</si>
  <si>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Пред.Мусаев Э.А.(П/ст.Заводская ф.31 ТП -4-1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</si>
  <si>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</si>
  <si>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</si>
  <si>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</si>
  <si>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</si>
  <si>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</si>
  <si>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</si>
  <si>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</si>
  <si>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</si>
  <si>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</si>
  <si>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</si>
  <si>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</si>
  <si>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</si>
  <si>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</si>
  <si>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Пред.Хечоян В.С.(П/ст.Завод.ф.31 ТП-3-2 ВЛ10кВ)</t>
  </si>
  <si>
    <t>ООО "Эврика"(П/ст.Вододет.ф.11 Тпгараж ВЛ6кВ)</t>
  </si>
  <si>
    <t>Пред.Залипухина Н.А.(П/ст.Завод.ф.31 ТП-4-1 ВЛ10кВ)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</si>
  <si>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</si>
  <si>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</si>
  <si>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</si>
  <si>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</si>
  <si>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ООО КФ "Анастасия"(П/ст.Завод.ф.31 ТП-3-1 ВЛ10кВ)</t>
  </si>
  <si>
    <t>Пред.Буслаев Н.А.(П/ст.Завод.ф.31 ТП-1-1 ВЛ10кВ)</t>
  </si>
  <si>
    <t>Ф/лицо Магомедов МА (П/ст.Завод.ф.14 ТР РПЖ ВЛ10кВ)</t>
  </si>
  <si>
    <t>Пред.Редько И.И.(П/ст.Завод.ф.31 ТП-2-1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</si>
  <si>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</si>
  <si>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</si>
  <si>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</si>
  <si>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</si>
  <si>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</si>
  <si>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</si>
  <si>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</si>
  <si>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</si>
  <si>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</si>
  <si>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</si>
  <si>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</si>
  <si>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</si>
  <si>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</si>
  <si>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</si>
  <si>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</si>
  <si>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</si>
  <si>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</si>
  <si>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</si>
  <si>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</si>
  <si>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</si>
  <si>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</si>
  <si>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</si>
  <si>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</si>
  <si>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МУП "Благоустройство"(П/ст.Завод.ф.31 РП-4-2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</si>
  <si>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</si>
  <si>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</si>
  <si>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</si>
  <si>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</si>
  <si>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</si>
  <si>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</si>
  <si>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</si>
  <si>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</si>
  <si>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</si>
  <si>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</si>
  <si>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</si>
  <si>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</si>
  <si>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</si>
  <si>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</si>
  <si>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</si>
  <si>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</si>
  <si>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</si>
  <si>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</si>
  <si>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</si>
  <si>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</si>
  <si>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</si>
  <si>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</si>
  <si>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</si>
  <si>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</si>
  <si>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</si>
  <si>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</si>
  <si>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</si>
  <si>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</si>
  <si>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</si>
  <si>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</si>
  <si>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</si>
  <si>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</si>
  <si>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</si>
  <si>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</si>
  <si>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</si>
  <si>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</si>
  <si>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</si>
  <si>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</si>
  <si>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</si>
  <si>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</si>
  <si>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</si>
  <si>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</si>
  <si>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</si>
  <si>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</si>
  <si>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</si>
  <si>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</si>
  <si>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</si>
  <si>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</si>
  <si>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</si>
  <si>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</si>
  <si>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</si>
  <si>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</si>
  <si>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</si>
  <si>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</si>
  <si>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</si>
  <si>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</si>
  <si>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</si>
  <si>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</si>
  <si>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</si>
  <si>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</si>
  <si>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</si>
  <si>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</si>
  <si>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</si>
  <si>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</si>
  <si>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</si>
  <si>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</si>
  <si>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</si>
  <si>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</si>
  <si>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</si>
  <si>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</si>
  <si>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</si>
  <si>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</si>
  <si>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</si>
  <si>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</si>
  <si>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</si>
  <si>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</si>
  <si>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</si>
  <si>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</si>
  <si>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</si>
  <si>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5Н806258</t>
  </si>
  <si>
    <t>747770801407479</t>
  </si>
  <si>
    <t>747770801281888</t>
  </si>
  <si>
    <t>69817023</t>
  </si>
  <si>
    <t>603580602913874</t>
  </si>
  <si>
    <t>*</t>
  </si>
  <si>
    <t>0603480408495034</t>
  </si>
  <si>
    <t>ЗАО Тандер" (П/ст.Заводская" ф.12 ТП 4 ВЛ 10 кВ)</t>
  </si>
  <si>
    <t>4Д060530</t>
  </si>
  <si>
    <t>0851780602167696</t>
  </si>
  <si>
    <t>0851780602221497</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</si>
  <si>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</si>
  <si>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</si>
  <si>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</si>
  <si>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</si>
  <si>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</si>
  <si>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</si>
  <si>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</si>
  <si>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Отд.обр.МО "Рай.Центр дет.тех.творч."(П/ст.Завод.ф.31  ТП-4-1 ВЛ10кВ)</t>
  </si>
  <si>
    <t>45348</t>
  </si>
  <si>
    <t>873807</t>
  </si>
  <si>
    <t>Пред.Петрова В.А.(П/ст.Завод. ф.31 ТР ПР-3-2 ВЛ10кВ)</t>
  </si>
  <si>
    <t>Пред.Петрова В.А.(П/ст.Заводская ф.31 ТР ПР-1 ВЛ10кВ)</t>
  </si>
  <si>
    <t>Пред.Абакумова Т.С.(П/ст.Завод.ф.12 ТП РП-1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</si>
  <si>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</si>
  <si>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</si>
  <si>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</si>
  <si>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</si>
  <si>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</si>
  <si>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Пред.Хечоян В.С.(П/ст.Завод.ф.12 ТП-4-1 ВЛ10кВ)</t>
  </si>
  <si>
    <t>Пред.Хечоян В.С.(П/ст.Завод.ф.12 ТП-7-3 ВЛ10кВ)</t>
  </si>
  <si>
    <t>Пред.Хечоян В.С.(П/ст.Водод.ф.11 ТП"ВОИ" ВЛ6кВ)</t>
  </si>
  <si>
    <t>Пред.Хечоян В.С.(П/ст.Водод.ф.11 ТП "ВОИ" ВЛ6кВ)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</si>
  <si>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</si>
  <si>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</si>
  <si>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</si>
  <si>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</si>
  <si>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</si>
  <si>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</si>
  <si>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Пред.Рузмикина Г.А.(П/ст.Завод.ф.31 ТП-2-1 ВЛ10кВ)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</si>
  <si>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</si>
  <si>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</si>
  <si>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</si>
  <si>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</si>
  <si>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</si>
  <si>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</si>
  <si>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</si>
  <si>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</si>
  <si>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</si>
  <si>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</si>
  <si>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</si>
  <si>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</si>
  <si>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</si>
  <si>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</si>
  <si>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</si>
  <si>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</si>
  <si>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</si>
  <si>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</si>
  <si>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</si>
  <si>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</si>
  <si>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</si>
  <si>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</si>
  <si>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</si>
  <si>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</si>
  <si>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</si>
  <si>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</si>
  <si>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</si>
  <si>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</si>
  <si>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</si>
  <si>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</si>
  <si>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</si>
  <si>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МУП "Омега"(П/ст.Заводская ф.12 ТП 5-1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</si>
  <si>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</si>
  <si>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</si>
  <si>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</si>
  <si>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</si>
  <si>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</si>
  <si>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</si>
  <si>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</si>
  <si>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</si>
  <si>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</si>
  <si>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</si>
  <si>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</si>
  <si>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</si>
  <si>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</si>
  <si>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</si>
  <si>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</si>
  <si>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</si>
  <si>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</si>
  <si>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</si>
  <si>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</si>
  <si>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</si>
  <si>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</si>
  <si>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</si>
  <si>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</si>
  <si>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</si>
  <si>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</si>
  <si>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</si>
  <si>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</si>
  <si>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</si>
  <si>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Адвокатская контора(П/ст.Завод.ф.12 ТП-2-1 ВЛ10кВ)</t>
  </si>
  <si>
    <t>Пред.Джулдузбаева В.А.(П/ст.Завод.ф.31 КТП-4 ВЛ10кВ)</t>
  </si>
  <si>
    <t>Пред.Колчина Н.Н.(П/ст.Заводская ф.31 ТП-4-2 ВЛ10кВ)</t>
  </si>
  <si>
    <t>СО505</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</si>
  <si>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</si>
  <si>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</si>
  <si>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</si>
  <si>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</si>
  <si>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</si>
  <si>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</si>
  <si>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</si>
  <si>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</si>
  <si>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</si>
  <si>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</si>
  <si>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</si>
  <si>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</si>
  <si>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</si>
  <si>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</si>
  <si>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</si>
  <si>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</si>
  <si>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</si>
  <si>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</si>
  <si>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</si>
  <si>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</si>
  <si>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</si>
  <si>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</si>
  <si>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</si>
  <si>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</si>
  <si>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</si>
  <si>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</si>
  <si>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</si>
  <si>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</si>
  <si>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</si>
  <si>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</si>
  <si>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</si>
  <si>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</si>
  <si>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</si>
  <si>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</si>
  <si>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</si>
  <si>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</si>
  <si>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</si>
  <si>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</si>
  <si>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</si>
  <si>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</si>
  <si>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</si>
  <si>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</si>
  <si>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И.П.Сердюков А.Б.(П/ст.Завод.ф.31 ТП-1-1РУС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</si>
  <si>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</si>
  <si>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</si>
  <si>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</si>
  <si>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</si>
  <si>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</si>
  <si>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</si>
  <si>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</si>
  <si>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МУП "Благоустройство"(П/ст.Завод.ф.31 РП-1-1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</si>
  <si>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</si>
  <si>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</si>
  <si>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</si>
  <si>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</si>
  <si>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</si>
  <si>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</si>
  <si>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</si>
  <si>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</si>
  <si>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</si>
  <si>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</si>
  <si>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</si>
  <si>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</si>
  <si>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</si>
  <si>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</si>
  <si>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</si>
  <si>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</si>
  <si>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</si>
  <si>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</si>
  <si>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</si>
  <si>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</si>
  <si>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</si>
  <si>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</si>
  <si>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</si>
  <si>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</si>
  <si>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</si>
  <si>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</si>
  <si>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</si>
  <si>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</si>
  <si>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</si>
  <si>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</si>
  <si>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</si>
  <si>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</si>
  <si>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</si>
  <si>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</si>
  <si>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</si>
  <si>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</si>
  <si>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</si>
  <si>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</si>
  <si>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</si>
  <si>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Уют.город</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</si>
  <si>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</si>
  <si>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</si>
  <si>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</si>
  <si>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</si>
  <si>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</si>
  <si>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</si>
  <si>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</si>
  <si>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</si>
  <si>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</si>
  <si>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</si>
  <si>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Пр.Логунова Л.М.(П/ст.Завод.ф.12 ТП-4 -2ВЛ10кВ)</t>
  </si>
  <si>
    <t>Пред.Алымова В.И.(П/ст.Завод.ф.31 КТП-4-2ВЛ10кВ)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</si>
  <si>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</si>
  <si>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</si>
  <si>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</si>
  <si>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</si>
  <si>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</si>
  <si>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Каспийская флотилия(П/ст.Завод.ф.26 тпб/н)</t>
  </si>
  <si>
    <t>Птицефабрика "Степная" (П/ст.Завод.ф.31 ТП 4-2)</t>
  </si>
  <si>
    <t>ЮТК (П/ст.Завод.ф.31 ТПРУС)</t>
  </si>
  <si>
    <t>"Аргус"(П/ст.Завод.ф.31</t>
  </si>
  <si>
    <t>ОАО "Астрахангазстрой" (П/ст.Завод.ф.14 КТПгаз)</t>
  </si>
  <si>
    <t>63801899</t>
  </si>
  <si>
    <t>ОАО "Астрахань-Мобайл" (П/ст.Завод.ф.12</t>
  </si>
  <si>
    <t>564752</t>
  </si>
  <si>
    <t>"Почта России" (П/ст.Завод.ф.31 ТП Рус)</t>
  </si>
  <si>
    <t>8521019006846</t>
  </si>
  <si>
    <t>ОАО "Межрегионэнергосбыт)</t>
  </si>
  <si>
    <t>805090087</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</si>
  <si>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</si>
  <si>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</si>
  <si>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</si>
  <si>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</si>
  <si>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</si>
  <si>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</si>
  <si>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</si>
  <si>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</si>
  <si>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</si>
  <si>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</si>
  <si>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</si>
  <si>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</si>
  <si>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</si>
  <si>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</si>
  <si>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</si>
  <si>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</si>
  <si>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Каспийская флотилия(П/ст.Завод.ф.12 тпб/н)</t>
  </si>
  <si>
    <t>Пред.Батищев К.Б.(П/ст.Завод.ф.31 ТП-1-4 ВЛ10кВ)</t>
  </si>
  <si>
    <t>"Благоустройство"/ст.Вод.ф.11Тпгараж ВЛ6кВ)</t>
  </si>
  <si>
    <t>Предприниматель Калиниченко Е.В.(П/ст.Вододелительф.11 ТП б/н)</t>
  </si>
  <si>
    <t>Адм.МО нар.р/на(П/ст.Завод.ф.12 ТП 4-2 ВЛ10кВ)</t>
  </si>
  <si>
    <t>712870400251924</t>
  </si>
  <si>
    <t>Адм.МО нар.р/на(П/ст.Завод.ф.31 ТП 1-2 ВЛ10кВ)</t>
  </si>
  <si>
    <t>Пред/Матвеева Т.П.П/ст.Заводская ф.31 ТП 2-2)</t>
  </si>
  <si>
    <t>Стройплощадка(П/ст.Заводская ф.12 ТП 8-1)</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</si>
  <si>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</si>
  <si>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</si>
  <si>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</si>
  <si>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</si>
  <si>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</si>
  <si>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</si>
  <si>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</si>
  <si>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ГП АО "Пассажирскоек автотранспортное предприятие №3"</t>
  </si>
  <si>
    <t>258820-061-18</t>
  </si>
  <si>
    <t>Следственный комитет(П-ст.Завод.31 ТП 4-1)</t>
  </si>
  <si>
    <t>И.п.Козяр Л.П.(П/ст.Завод.ф.12 КТПн-4))</t>
  </si>
  <si>
    <t>архив</t>
  </si>
  <si>
    <t>И.п.Рыкова И.В.(П/ст.Завод.ф.12 РП-1)</t>
  </si>
  <si>
    <t xml:space="preserve">ООО Эврика"    </t>
  </si>
  <si>
    <t>Пред.Хечоян В.С.(П/ст.Завод..ф.31 ТП -2-2 ВЛ6кВ)</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</si>
  <si>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</si>
  <si>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</si>
  <si>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</si>
  <si>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</si>
  <si>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</si>
  <si>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</si>
  <si>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</si>
  <si>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</si>
  <si>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</si>
  <si>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</si>
  <si>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</si>
  <si>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</si>
  <si>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</si>
  <si>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</si>
  <si>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И.п.РаспутинаТ.А.(П/ст.Завод.ф31 РП-4-2)</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</si>
  <si>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</si>
  <si>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</si>
  <si>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</si>
  <si>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</si>
  <si>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</si>
  <si>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</si>
  <si>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</si>
  <si>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</si>
  <si>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</si>
  <si>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</si>
  <si>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</si>
  <si>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</si>
  <si>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</si>
  <si>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</si>
  <si>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</si>
  <si>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</si>
  <si>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</si>
  <si>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</si>
  <si>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</si>
  <si>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</si>
  <si>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</si>
  <si>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ФКУ "Севкавуправдор"(П-ст.Завод.31 ТП 4-1)</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</si>
  <si>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</si>
  <si>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</si>
  <si>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</si>
  <si>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</si>
  <si>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</si>
  <si>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зодчие</t>
  </si>
  <si>
    <t>ОВД Нарим.р/на(П/ст.Заводская ф.12ТП 8-1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</si>
  <si>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</si>
  <si>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</si>
  <si>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</si>
  <si>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</si>
  <si>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</si>
  <si>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</si>
  <si>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</si>
  <si>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</si>
  <si>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</si>
  <si>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</si>
  <si>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</si>
  <si>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</si>
  <si>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</si>
  <si>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</si>
  <si>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</si>
  <si>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</si>
  <si>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</si>
  <si>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</si>
  <si>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</si>
  <si>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ООО  "РУСэнергосбыт"(П-ст.Завод.12)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</si>
  <si>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</si>
  <si>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</si>
  <si>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</si>
  <si>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</si>
  <si>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</si>
  <si>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</si>
  <si>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</si>
  <si>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</si>
  <si>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</si>
  <si>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</si>
  <si>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</si>
  <si>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</si>
  <si>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</si>
  <si>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</si>
  <si>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</si>
  <si>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</si>
  <si>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</si>
  <si>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</si>
  <si>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</si>
  <si>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феникс</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</si>
  <si>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</si>
  <si>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</si>
  <si>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</si>
  <si>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</si>
  <si>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</si>
  <si>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</si>
  <si>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</si>
  <si>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</si>
  <si>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</si>
  <si>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</si>
  <si>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</si>
  <si>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</si>
  <si>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</si>
  <si>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</si>
  <si>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</si>
  <si>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за январь  2013 года</t>
  </si>
  <si>
    <t>Показания приборов учёта на январь 2013г.</t>
  </si>
  <si>
    <t>Показания приборов учёта на 01.02.2013г.</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</si>
  <si>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</si>
  <si>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</si>
  <si>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И.П.Гущина С.Н.(П/ст.Заводская ф.31 ТП-3-2)</t>
  </si>
  <si>
    <t>Пред.Мусаев Э.А.(П/ст.Заводская ф.31 ТП4-1 ВЛ10кВ)</t>
  </si>
  <si>
    <t>Пред.Мусаев Э.А.(П/ст.Заводская ф.12 ТП-РУС ВЛ10кВ)</t>
  </si>
  <si>
    <t xml:space="preserve">Заместитель директора филиала  ОАО "МРСК Юга" - "Астраханьэнерго" по экономики и финансам ______________     И.Б.Анашкина   "______"______________2013 г.                         </t>
  </si>
  <si>
    <t>2154366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</si>
</sst>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4"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7">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8" fillId="0" borderId="0" xfId="0" applyFont="1" applyFill="1" applyBorder="1" applyAlignment="1">
      <alignment horizontal="center" vertical="center" wrapText="1"/>
    </xf>
    <xf numFmtId="0" fontId="3" fillId="0" borderId="0" xfId="0" applyFont="1" applyFill="1" applyAlignment="1">
      <alignment horizontal="center"/>
    </xf>
    <xf numFmtId="0" fontId="4" fillId="0" borderId="0" xfId="0" applyFont="1" applyFill="1" applyAlignment="1">
      <alignment horizontal="center"/>
    </xf>
    <xf numFmtId="0" fontId="9" fillId="0" borderId="0" xfId="0" applyFont="1" applyFill="1" applyBorder="1"/>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'!$C$47:$C$360</c:f>
              <c:strCache>
                <c:ptCount val="1"/>
                <c:pt idx="0">
                  <c:v>Небаланс "О т д а ч а"  потребителям ГП/ЭСО                                                  Юридичеслие потребители 331440 207222 31976 217 301770 480 40248 61483 3521 44956 313526 10053 107726 0 26741 17814 555109 60329 9900 10483 71908 46466 608 36237 </c:v>
                </c:pt>
              </c:strCache>
            </c:strRef>
          </c:tx>
          <c:spPr>
            <a:solidFill>
              <a:srgbClr val="9999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'!$C$361:$C$478</c:f>
              <c:numCache>
                <c:formatCode>General</c:formatCode>
                <c:ptCount val="118"/>
                <c:pt idx="0">
                  <c:v>3486</c:v>
                </c:pt>
                <c:pt idx="1">
                  <c:v>4125</c:v>
                </c:pt>
                <c:pt idx="2">
                  <c:v>9900</c:v>
                </c:pt>
                <c:pt idx="4">
                  <c:v>23092</c:v>
                </c:pt>
                <c:pt idx="5">
                  <c:v>47789</c:v>
                </c:pt>
                <c:pt idx="6">
                  <c:v>36626</c:v>
                </c:pt>
                <c:pt idx="7">
                  <c:v>77594</c:v>
                </c:pt>
                <c:pt idx="8">
                  <c:v>35676</c:v>
                </c:pt>
                <c:pt idx="9">
                  <c:v>27025</c:v>
                </c:pt>
                <c:pt idx="10">
                  <c:v>16921</c:v>
                </c:pt>
                <c:pt idx="11">
                  <c:v>7980</c:v>
                </c:pt>
                <c:pt idx="12">
                  <c:v>32352</c:v>
                </c:pt>
                <c:pt idx="13">
                  <c:v>31095</c:v>
                </c:pt>
                <c:pt idx="14">
                  <c:v>20955</c:v>
                </c:pt>
                <c:pt idx="15">
                  <c:v>17516</c:v>
                </c:pt>
                <c:pt idx="16">
                  <c:v>31200</c:v>
                </c:pt>
                <c:pt idx="17">
                  <c:v>12692</c:v>
                </c:pt>
                <c:pt idx="18">
                  <c:v>16445</c:v>
                </c:pt>
                <c:pt idx="19">
                  <c:v>16518</c:v>
                </c:pt>
                <c:pt idx="21">
                  <c:v>9637</c:v>
                </c:pt>
                <c:pt idx="22">
                  <c:v>5470</c:v>
                </c:pt>
                <c:pt idx="23">
                  <c:v>4305</c:v>
                </c:pt>
                <c:pt idx="24">
                  <c:v>26582</c:v>
                </c:pt>
                <c:pt idx="25">
                  <c:v>32770</c:v>
                </c:pt>
                <c:pt idx="26">
                  <c:v>39315</c:v>
                </c:pt>
                <c:pt idx="27">
                  <c:v>3910</c:v>
                </c:pt>
                <c:pt idx="28">
                  <c:v>13651</c:v>
                </c:pt>
                <c:pt idx="29">
                  <c:v>18354</c:v>
                </c:pt>
                <c:pt idx="30">
                  <c:v>22866</c:v>
                </c:pt>
                <c:pt idx="31">
                  <c:v>6063</c:v>
                </c:pt>
                <c:pt idx="32">
                  <c:v>12982</c:v>
                </c:pt>
                <c:pt idx="33">
                  <c:v>13998</c:v>
                </c:pt>
                <c:pt idx="34">
                  <c:v>16400</c:v>
                </c:pt>
                <c:pt idx="35">
                  <c:v>2577</c:v>
                </c:pt>
                <c:pt idx="36">
                  <c:v>15511</c:v>
                </c:pt>
                <c:pt idx="37">
                  <c:v>3870</c:v>
                </c:pt>
                <c:pt idx="38">
                  <c:v>2598</c:v>
                </c:pt>
                <c:pt idx="39">
                  <c:v>11927</c:v>
                </c:pt>
                <c:pt idx="40">
                  <c:v>9390</c:v>
                </c:pt>
                <c:pt idx="41">
                  <c:v>4532</c:v>
                </c:pt>
                <c:pt idx="42">
                  <c:v>23000</c:v>
                </c:pt>
                <c:pt idx="43">
                  <c:v>14478</c:v>
                </c:pt>
                <c:pt idx="44">
                  <c:v>12129</c:v>
                </c:pt>
                <c:pt idx="45">
                  <c:v>13249</c:v>
                </c:pt>
                <c:pt idx="46">
                  <c:v>26131</c:v>
                </c:pt>
                <c:pt idx="47">
                  <c:v>49205</c:v>
                </c:pt>
                <c:pt idx="48">
                  <c:v>9124</c:v>
                </c:pt>
                <c:pt idx="49">
                  <c:v>3780</c:v>
                </c:pt>
                <c:pt idx="50">
                  <c:v>6531</c:v>
                </c:pt>
                <c:pt idx="51">
                  <c:v>139</c:v>
                </c:pt>
                <c:pt idx="52">
                  <c:v>2952</c:v>
                </c:pt>
                <c:pt idx="53">
                  <c:v>69440</c:v>
                </c:pt>
                <c:pt idx="54">
                  <c:v>26065</c:v>
                </c:pt>
                <c:pt idx="55">
                  <c:v>44148</c:v>
                </c:pt>
                <c:pt idx="56">
                  <c:v>18975</c:v>
                </c:pt>
                <c:pt idx="57">
                  <c:v>22034</c:v>
                </c:pt>
                <c:pt idx="58">
                  <c:v>7257</c:v>
                </c:pt>
                <c:pt idx="59">
                  <c:v>252</c:v>
                </c:pt>
                <c:pt idx="60">
                  <c:v>7078</c:v>
                </c:pt>
                <c:pt idx="61">
                  <c:v>9116</c:v>
                </c:pt>
                <c:pt idx="62">
                  <c:v>9704</c:v>
                </c:pt>
                <c:pt idx="63">
                  <c:v>4228</c:v>
                </c:pt>
                <c:pt idx="64">
                  <c:v>7305</c:v>
                </c:pt>
                <c:pt idx="65">
                  <c:v>57328</c:v>
                </c:pt>
                <c:pt idx="66">
                  <c:v>1773</c:v>
                </c:pt>
                <c:pt idx="67">
                  <c:v>1282</c:v>
                </c:pt>
                <c:pt idx="68">
                  <c:v>7850</c:v>
                </c:pt>
                <c:pt idx="69">
                  <c:v>2193</c:v>
                </c:pt>
                <c:pt idx="70">
                  <c:v>6570</c:v>
                </c:pt>
                <c:pt idx="71">
                  <c:v>19727</c:v>
                </c:pt>
                <c:pt idx="72">
                  <c:v>58920</c:v>
                </c:pt>
                <c:pt idx="73">
                  <c:v>6194</c:v>
                </c:pt>
                <c:pt idx="74">
                  <c:v>790</c:v>
                </c:pt>
                <c:pt idx="75">
                  <c:v>0</c:v>
                </c:pt>
                <c:pt idx="79" formatCode="0">
                  <c:v>44220</c:v>
                </c:pt>
                <c:pt idx="80">
                  <c:v>13915</c:v>
                </c:pt>
                <c:pt idx="81">
                  <c:v>40607</c:v>
                </c:pt>
                <c:pt idx="82">
                  <c:v>15692</c:v>
                </c:pt>
                <c:pt idx="83">
                  <c:v>94652</c:v>
                </c:pt>
                <c:pt idx="84">
                  <c:v>8395</c:v>
                </c:pt>
                <c:pt idx="85">
                  <c:v>6804</c:v>
                </c:pt>
                <c:pt idx="86">
                  <c:v>44022</c:v>
                </c:pt>
                <c:pt idx="87" formatCode="0">
                  <c:v>17484</c:v>
                </c:pt>
                <c:pt idx="88">
                  <c:v>7101</c:v>
                </c:pt>
                <c:pt idx="89">
                  <c:v>11689</c:v>
                </c:pt>
                <c:pt idx="90" formatCode="0">
                  <c:v>183498</c:v>
                </c:pt>
                <c:pt idx="91" formatCode="0">
                  <c:v>4935</c:v>
                </c:pt>
                <c:pt idx="92" formatCode="0">
                  <c:v>165012</c:v>
                </c:pt>
                <c:pt idx="93" formatCode="0">
                  <c:v>270776</c:v>
                </c:pt>
                <c:pt idx="94" formatCode="0">
                  <c:v>88025</c:v>
                </c:pt>
                <c:pt idx="95" formatCode="0">
                  <c:v>29972</c:v>
                </c:pt>
                <c:pt idx="96" formatCode="0">
                  <c:v>23548</c:v>
                </c:pt>
                <c:pt idx="97" formatCode="0">
                  <c:v>21717</c:v>
                </c:pt>
                <c:pt idx="98" formatCode="0">
                  <c:v>102416</c:v>
                </c:pt>
                <c:pt idx="99" formatCode="0">
                  <c:v>23112</c:v>
                </c:pt>
                <c:pt idx="100" formatCode="0">
                  <c:v>30184</c:v>
                </c:pt>
                <c:pt idx="101" formatCode="0">
                  <c:v>23482</c:v>
                </c:pt>
                <c:pt idx="102" formatCode="0">
                  <c:v>3861</c:v>
                </c:pt>
                <c:pt idx="103" formatCode="0">
                  <c:v>2136</c:v>
                </c:pt>
                <c:pt idx="104">
                  <c:v>152613</c:v>
                </c:pt>
                <c:pt idx="105">
                  <c:v>83495</c:v>
                </c:pt>
                <c:pt idx="106">
                  <c:v>143049</c:v>
                </c:pt>
                <c:pt idx="107">
                  <c:v>8868</c:v>
                </c:pt>
                <c:pt idx="108">
                  <c:v>260</c:v>
                </c:pt>
                <c:pt idx="109">
                  <c:v>12204</c:v>
                </c:pt>
                <c:pt idx="110">
                  <c:v>764485</c:v>
                </c:pt>
                <c:pt idx="111">
                  <c:v>34771</c:v>
                </c:pt>
                <c:pt idx="112">
                  <c:v>80100</c:v>
                </c:pt>
                <c:pt idx="113">
                  <c:v>9110.59</c:v>
                </c:pt>
              </c:numCache>
            </c:numRef>
          </c:val>
        </c:ser>
        <c:ser>
          <c:idx val="1"/>
          <c:order val="1"/>
          <c:tx>
            <c:strRef>
              <c:f>'баланс '!$D$47:$D$360</c:f>
              <c:strCache>
                <c:ptCount val="1"/>
                <c:pt idx="0">
                  <c:v>Небаланс "О т д а ч а"  потребителям ГП/ЭСО                                                  Юридичеслие потребители 331740 207372 32026 217 303710 537 40630 63557 3543 45137 314823 10093 109209 0 27147 17814 558939 60652 9900 10715 72663 47111 608 36718 </c:v>
                </c:pt>
              </c:strCache>
            </c:strRef>
          </c:tx>
          <c:spPr>
            <a:solidFill>
              <a:srgbClr val="9933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'!$D$361:$D$478</c:f>
              <c:numCache>
                <c:formatCode>General</c:formatCode>
                <c:ptCount val="118"/>
                <c:pt idx="0">
                  <c:v>3826</c:v>
                </c:pt>
                <c:pt idx="1">
                  <c:v>4322</c:v>
                </c:pt>
                <c:pt idx="2">
                  <c:v>10288</c:v>
                </c:pt>
                <c:pt idx="4">
                  <c:v>23328</c:v>
                </c:pt>
                <c:pt idx="5">
                  <c:v>48413</c:v>
                </c:pt>
                <c:pt idx="6">
                  <c:v>37289</c:v>
                </c:pt>
                <c:pt idx="7">
                  <c:v>78188</c:v>
                </c:pt>
                <c:pt idx="8">
                  <c:v>36213</c:v>
                </c:pt>
                <c:pt idx="9">
                  <c:v>27349</c:v>
                </c:pt>
                <c:pt idx="10">
                  <c:v>17142</c:v>
                </c:pt>
                <c:pt idx="11">
                  <c:v>8092</c:v>
                </c:pt>
                <c:pt idx="12">
                  <c:v>35352</c:v>
                </c:pt>
                <c:pt idx="13">
                  <c:v>31476</c:v>
                </c:pt>
                <c:pt idx="14">
                  <c:v>21273</c:v>
                </c:pt>
                <c:pt idx="15">
                  <c:v>17914</c:v>
                </c:pt>
                <c:pt idx="16">
                  <c:v>31240</c:v>
                </c:pt>
                <c:pt idx="17">
                  <c:v>14692</c:v>
                </c:pt>
                <c:pt idx="18">
                  <c:v>19445</c:v>
                </c:pt>
                <c:pt idx="19">
                  <c:v>19518</c:v>
                </c:pt>
                <c:pt idx="21">
                  <c:v>11278</c:v>
                </c:pt>
                <c:pt idx="22">
                  <c:v>5543</c:v>
                </c:pt>
                <c:pt idx="23">
                  <c:v>4705</c:v>
                </c:pt>
                <c:pt idx="24">
                  <c:v>27261</c:v>
                </c:pt>
                <c:pt idx="25">
                  <c:v>32910</c:v>
                </c:pt>
                <c:pt idx="26">
                  <c:v>39315</c:v>
                </c:pt>
                <c:pt idx="27">
                  <c:v>3910</c:v>
                </c:pt>
                <c:pt idx="28">
                  <c:v>13831</c:v>
                </c:pt>
                <c:pt idx="29">
                  <c:v>18736</c:v>
                </c:pt>
                <c:pt idx="30">
                  <c:v>23007</c:v>
                </c:pt>
                <c:pt idx="31">
                  <c:v>6375</c:v>
                </c:pt>
                <c:pt idx="32">
                  <c:v>13079</c:v>
                </c:pt>
                <c:pt idx="33">
                  <c:v>14143</c:v>
                </c:pt>
                <c:pt idx="34">
                  <c:v>16548</c:v>
                </c:pt>
                <c:pt idx="35">
                  <c:v>2874</c:v>
                </c:pt>
                <c:pt idx="36">
                  <c:v>15994</c:v>
                </c:pt>
                <c:pt idx="37">
                  <c:v>3873</c:v>
                </c:pt>
                <c:pt idx="38">
                  <c:v>2873</c:v>
                </c:pt>
                <c:pt idx="39">
                  <c:v>12195</c:v>
                </c:pt>
                <c:pt idx="40">
                  <c:v>9602</c:v>
                </c:pt>
                <c:pt idx="41">
                  <c:v>4532</c:v>
                </c:pt>
                <c:pt idx="42">
                  <c:v>23000</c:v>
                </c:pt>
                <c:pt idx="43">
                  <c:v>15178</c:v>
                </c:pt>
                <c:pt idx="44">
                  <c:v>12723</c:v>
                </c:pt>
                <c:pt idx="45">
                  <c:v>14058</c:v>
                </c:pt>
                <c:pt idx="46">
                  <c:v>28131</c:v>
                </c:pt>
                <c:pt idx="47">
                  <c:v>51700</c:v>
                </c:pt>
                <c:pt idx="48">
                  <c:v>9653</c:v>
                </c:pt>
                <c:pt idx="49">
                  <c:v>3780</c:v>
                </c:pt>
                <c:pt idx="50">
                  <c:v>6689</c:v>
                </c:pt>
                <c:pt idx="51">
                  <c:v>150</c:v>
                </c:pt>
                <c:pt idx="52">
                  <c:v>3497</c:v>
                </c:pt>
                <c:pt idx="53">
                  <c:v>70310</c:v>
                </c:pt>
                <c:pt idx="54">
                  <c:v>26639</c:v>
                </c:pt>
                <c:pt idx="55">
                  <c:v>44535</c:v>
                </c:pt>
                <c:pt idx="56">
                  <c:v>19132</c:v>
                </c:pt>
                <c:pt idx="57">
                  <c:v>22645</c:v>
                </c:pt>
                <c:pt idx="58">
                  <c:v>7315</c:v>
                </c:pt>
                <c:pt idx="59">
                  <c:v>278</c:v>
                </c:pt>
                <c:pt idx="60">
                  <c:v>7111</c:v>
                </c:pt>
                <c:pt idx="61">
                  <c:v>9140</c:v>
                </c:pt>
                <c:pt idx="62">
                  <c:v>9740</c:v>
                </c:pt>
                <c:pt idx="63">
                  <c:v>4307</c:v>
                </c:pt>
                <c:pt idx="64">
                  <c:v>8305</c:v>
                </c:pt>
                <c:pt idx="65">
                  <c:v>57358</c:v>
                </c:pt>
                <c:pt idx="66">
                  <c:v>2745</c:v>
                </c:pt>
                <c:pt idx="67">
                  <c:v>1394</c:v>
                </c:pt>
                <c:pt idx="68">
                  <c:v>7927</c:v>
                </c:pt>
                <c:pt idx="69">
                  <c:v>2297</c:v>
                </c:pt>
                <c:pt idx="70">
                  <c:v>7770</c:v>
                </c:pt>
                <c:pt idx="71">
                  <c:v>20097</c:v>
                </c:pt>
                <c:pt idx="72">
                  <c:v>59690</c:v>
                </c:pt>
                <c:pt idx="73">
                  <c:v>6194</c:v>
                </c:pt>
                <c:pt idx="74">
                  <c:v>1000</c:v>
                </c:pt>
                <c:pt idx="75">
                  <c:v>47</c:v>
                </c:pt>
                <c:pt idx="79" formatCode="0">
                  <c:v>44220</c:v>
                </c:pt>
                <c:pt idx="80">
                  <c:v>13915</c:v>
                </c:pt>
                <c:pt idx="81">
                  <c:v>40607</c:v>
                </c:pt>
                <c:pt idx="82">
                  <c:v>16060</c:v>
                </c:pt>
                <c:pt idx="83">
                  <c:v>94893</c:v>
                </c:pt>
                <c:pt idx="84">
                  <c:v>8851</c:v>
                </c:pt>
                <c:pt idx="85">
                  <c:v>7454</c:v>
                </c:pt>
                <c:pt idx="86">
                  <c:v>44802</c:v>
                </c:pt>
                <c:pt idx="87" formatCode="0">
                  <c:v>18366</c:v>
                </c:pt>
                <c:pt idx="88">
                  <c:v>7434</c:v>
                </c:pt>
                <c:pt idx="89">
                  <c:v>12397</c:v>
                </c:pt>
                <c:pt idx="90" formatCode="0">
                  <c:v>185698</c:v>
                </c:pt>
                <c:pt idx="91" formatCode="0">
                  <c:v>5635</c:v>
                </c:pt>
                <c:pt idx="92" formatCode="0">
                  <c:v>165012</c:v>
                </c:pt>
                <c:pt idx="93" formatCode="0">
                  <c:v>275726</c:v>
                </c:pt>
                <c:pt idx="94" formatCode="0">
                  <c:v>88075</c:v>
                </c:pt>
                <c:pt idx="95" formatCode="0">
                  <c:v>30250</c:v>
                </c:pt>
                <c:pt idx="96" formatCode="0">
                  <c:v>24154</c:v>
                </c:pt>
                <c:pt idx="97" formatCode="0">
                  <c:v>21717</c:v>
                </c:pt>
                <c:pt idx="98" formatCode="0">
                  <c:v>110116</c:v>
                </c:pt>
                <c:pt idx="99" formatCode="0">
                  <c:v>23822</c:v>
                </c:pt>
                <c:pt idx="100" formatCode="0">
                  <c:v>31210</c:v>
                </c:pt>
                <c:pt idx="101" formatCode="0">
                  <c:v>24587</c:v>
                </c:pt>
                <c:pt idx="102" formatCode="0">
                  <c:v>4013</c:v>
                </c:pt>
                <c:pt idx="103" formatCode="0">
                  <c:v>2172</c:v>
                </c:pt>
                <c:pt idx="104">
                  <c:v>153263</c:v>
                </c:pt>
                <c:pt idx="105">
                  <c:v>83605</c:v>
                </c:pt>
                <c:pt idx="106">
                  <c:v>143049</c:v>
                </c:pt>
                <c:pt idx="107">
                  <c:v>11368</c:v>
                </c:pt>
                <c:pt idx="108">
                  <c:v>290</c:v>
                </c:pt>
                <c:pt idx="109">
                  <c:v>12830</c:v>
                </c:pt>
                <c:pt idx="110">
                  <c:v>766385</c:v>
                </c:pt>
                <c:pt idx="111">
                  <c:v>39771</c:v>
                </c:pt>
                <c:pt idx="112">
                  <c:v>80800</c:v>
                </c:pt>
                <c:pt idx="113">
                  <c:v>9110.59</c:v>
                </c:pt>
              </c:numCache>
            </c:numRef>
          </c:val>
        </c:ser>
        <c:ser>
          <c:idx val="2"/>
          <c:order val="2"/>
          <c:tx>
            <c:strRef>
              <c:f>'баланс '!$E$47:$E$360</c:f>
              <c:strCache>
                <c:ptCount val="1"/>
                <c:pt idx="0">
                  <c:v>Небаланс "О т д а ч а"  потребителям ГП/ЭСО                                                  Юридичеслие потребители 300 150 50 0 1940 57 382 2074 22 181 1297 40 1483 0 406 0 3830 323 0 232 755 645 0 481 0 1323 1333 114 1836 168 866 431 196 150 261 150 43</c:v>
                </c:pt>
              </c:strCache>
            </c:strRef>
          </c:tx>
          <c:spPr>
            <a:solidFill>
              <a:srgbClr val="FFFF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'!$E$361:$E$478</c:f>
              <c:numCache>
                <c:formatCode>General</c:formatCode>
                <c:ptCount val="118"/>
                <c:pt idx="0">
                  <c:v>340</c:v>
                </c:pt>
                <c:pt idx="1">
                  <c:v>197</c:v>
                </c:pt>
                <c:pt idx="2">
                  <c:v>388</c:v>
                </c:pt>
                <c:pt idx="4">
                  <c:v>236</c:v>
                </c:pt>
                <c:pt idx="5">
                  <c:v>624</c:v>
                </c:pt>
                <c:pt idx="6">
                  <c:v>663</c:v>
                </c:pt>
                <c:pt idx="7">
                  <c:v>594</c:v>
                </c:pt>
                <c:pt idx="8">
                  <c:v>537</c:v>
                </c:pt>
                <c:pt idx="9">
                  <c:v>324</c:v>
                </c:pt>
                <c:pt idx="10">
                  <c:v>221</c:v>
                </c:pt>
                <c:pt idx="11">
                  <c:v>112</c:v>
                </c:pt>
                <c:pt idx="12">
                  <c:v>3000</c:v>
                </c:pt>
                <c:pt idx="13">
                  <c:v>381</c:v>
                </c:pt>
                <c:pt idx="14">
                  <c:v>318</c:v>
                </c:pt>
                <c:pt idx="15">
                  <c:v>398</c:v>
                </c:pt>
                <c:pt idx="16">
                  <c:v>40</c:v>
                </c:pt>
                <c:pt idx="17">
                  <c:v>2000</c:v>
                </c:pt>
                <c:pt idx="18">
                  <c:v>3000</c:v>
                </c:pt>
                <c:pt idx="19">
                  <c:v>3000</c:v>
                </c:pt>
                <c:pt idx="21">
                  <c:v>1641</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650</c:v>
                </c:pt>
                <c:pt idx="86">
                  <c:v>780</c:v>
                </c:pt>
                <c:pt idx="87">
                  <c:v>882</c:v>
                </c:pt>
                <c:pt idx="88">
                  <c:v>333</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36</c:v>
                </c:pt>
                <c:pt idx="104">
                  <c:v>650</c:v>
                </c:pt>
                <c:pt idx="105">
                  <c:v>110</c:v>
                </c:pt>
                <c:pt idx="106">
                  <c:v>0</c:v>
                </c:pt>
                <c:pt idx="107">
                  <c:v>2500</c:v>
                </c:pt>
                <c:pt idx="108">
                  <c:v>30</c:v>
                </c:pt>
                <c:pt idx="109">
                  <c:v>626</c:v>
                </c:pt>
                <c:pt idx="110">
                  <c:v>1900</c:v>
                </c:pt>
                <c:pt idx="111">
                  <c:v>5000</c:v>
                </c:pt>
                <c:pt idx="112">
                  <c:v>700</c:v>
                </c:pt>
                <c:pt idx="113">
                  <c:v>0</c:v>
                </c:pt>
              </c:numCache>
            </c:numRef>
          </c:val>
        </c:ser>
        <c:ser>
          <c:idx val="3"/>
          <c:order val="3"/>
          <c:tx>
            <c:strRef>
              <c:f>'баланс '!$F$47:$F$360</c:f>
              <c:strCache>
                <c:ptCount val="1"/>
                <c:pt idx="0">
                  <c:v>Небаланс "О т д а ч а"  потребителям ГП/ЭСО                                                  Юридичеслие потребители 1 1 1 1 1 40 1 1 30 1 1 1 1 120 120 20 1 1 1 40 1 1 1 1 1 1 1 1 1 1 1 20 40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'!$F$361:$F$478</c:f>
              <c:numCache>
                <c:formatCode>General</c:formatCode>
                <c:ptCount val="11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9">
                  <c:v>1</c:v>
                </c:pt>
                <c:pt idx="80">
                  <c:v>1</c:v>
                </c:pt>
                <c:pt idx="81">
                  <c:v>1</c:v>
                </c:pt>
                <c:pt idx="82">
                  <c:v>1</c:v>
                </c:pt>
                <c:pt idx="83">
                  <c:v>1</c:v>
                </c:pt>
                <c:pt idx="84">
                  <c:v>1</c:v>
                </c:pt>
                <c:pt idx="85">
                  <c:v>80</c:v>
                </c:pt>
                <c:pt idx="86">
                  <c:v>1</c:v>
                </c:pt>
                <c:pt idx="87">
                  <c:v>1</c:v>
                </c:pt>
                <c:pt idx="88">
                  <c:v>40</c:v>
                </c:pt>
                <c:pt idx="89">
                  <c:v>1</c:v>
                </c:pt>
                <c:pt idx="90">
                  <c:v>1</c:v>
                </c:pt>
                <c:pt idx="91">
                  <c:v>1</c:v>
                </c:pt>
                <c:pt idx="92">
                  <c:v>40</c:v>
                </c:pt>
                <c:pt idx="93">
                  <c:v>1</c:v>
                </c:pt>
                <c:pt idx="94">
                  <c:v>1</c:v>
                </c:pt>
                <c:pt idx="95">
                  <c:v>1</c:v>
                </c:pt>
                <c:pt idx="96">
                  <c:v>1</c:v>
                </c:pt>
                <c:pt idx="97">
                  <c:v>1</c:v>
                </c:pt>
                <c:pt idx="98">
                  <c:v>1</c:v>
                </c:pt>
                <c:pt idx="99">
                  <c:v>1</c:v>
                </c:pt>
                <c:pt idx="100">
                  <c:v>1</c:v>
                </c:pt>
                <c:pt idx="101">
                  <c:v>1</c:v>
                </c:pt>
                <c:pt idx="102">
                  <c:v>1</c:v>
                </c:pt>
                <c:pt idx="103">
                  <c:v>40</c:v>
                </c:pt>
                <c:pt idx="104">
                  <c:v>1</c:v>
                </c:pt>
                <c:pt idx="105">
                  <c:v>1</c:v>
                </c:pt>
                <c:pt idx="106">
                  <c:v>1</c:v>
                </c:pt>
                <c:pt idx="107">
                  <c:v>1</c:v>
                </c:pt>
                <c:pt idx="108">
                  <c:v>50</c:v>
                </c:pt>
                <c:pt idx="109">
                  <c:v>1</c:v>
                </c:pt>
                <c:pt idx="110">
                  <c:v>1</c:v>
                </c:pt>
                <c:pt idx="111">
                  <c:v>1</c:v>
                </c:pt>
                <c:pt idx="112">
                  <c:v>1</c:v>
                </c:pt>
                <c:pt idx="113">
                  <c:v>40</c:v>
                </c:pt>
              </c:numCache>
            </c:numRef>
          </c:val>
        </c:ser>
        <c:ser>
          <c:idx val="4"/>
          <c:order val="4"/>
          <c:tx>
            <c:strRef>
              <c:f>'баланс '!$G$47:$G$360</c:f>
              <c:strCache>
                <c:ptCount val="1"/>
                <c:pt idx="0">
                  <c:v>Небаланс "О т д а ч а"  потребителям ГП/ЭСО                                                  Юридичеслие потребители 300 150 50 0 1940 2280 382 2074 660 181 1297 40 1483 0 48720 0 3830 323 0 9280 755 645 0 481 0 1323 1333 114 1836 168 866 8620 7840 150 26</c:v>
                </c:pt>
              </c:strCache>
            </c:strRef>
          </c:tx>
          <c:spPr>
            <a:solidFill>
              <a:srgbClr val="6600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'!$G$361:$G$478</c:f>
              <c:numCache>
                <c:formatCode>General</c:formatCode>
                <c:ptCount val="118"/>
                <c:pt idx="0">
                  <c:v>340</c:v>
                </c:pt>
                <c:pt idx="1">
                  <c:v>197</c:v>
                </c:pt>
                <c:pt idx="2">
                  <c:v>388</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65640</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52000</c:v>
                </c:pt>
                <c:pt idx="86">
                  <c:v>780</c:v>
                </c:pt>
                <c:pt idx="87">
                  <c:v>882</c:v>
                </c:pt>
                <c:pt idx="88">
                  <c:v>13320</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1440</c:v>
                </c:pt>
                <c:pt idx="104">
                  <c:v>650</c:v>
                </c:pt>
                <c:pt idx="105">
                  <c:v>110</c:v>
                </c:pt>
                <c:pt idx="106">
                  <c:v>0</c:v>
                </c:pt>
                <c:pt idx="107">
                  <c:v>2500</c:v>
                </c:pt>
                <c:pt idx="108">
                  <c:v>1500</c:v>
                </c:pt>
                <c:pt idx="109">
                  <c:v>626</c:v>
                </c:pt>
                <c:pt idx="110">
                  <c:v>1900</c:v>
                </c:pt>
                <c:pt idx="111">
                  <c:v>5000</c:v>
                </c:pt>
                <c:pt idx="112">
                  <c:v>700</c:v>
                </c:pt>
                <c:pt idx="113">
                  <c:v>0</c:v>
                </c:pt>
                <c:pt idx="117">
                  <c:v>3559426.1</c:v>
                </c:pt>
              </c:numCache>
            </c:numRef>
          </c:val>
        </c:ser>
        <c:ser>
          <c:idx val="5"/>
          <c:order val="5"/>
          <c:tx>
            <c:strRef>
              <c:f>'баланс '!$H$47:$H$360</c:f>
              <c:strCache>
                <c:ptCount val="1"/>
                <c:pt idx="0">
                  <c:v>Небаланс "О т д а ч а"  потребителям ГП/ЭСО                                                  Юридичеслие потребители 13 13 4 0 0 16 8 8 18 181 0 4195 0 0 4534 0 9 9 6184 10 0 0 0 13 0 13 14 14 10 8 12 13 13 8 6 9 8 10 11 12 9 9 11 9 7 20 20 20 799 19 20 1</c:v>
                </c:pt>
              </c:strCache>
            </c:strRef>
          </c:tx>
          <c:spPr>
            <a:solidFill>
              <a:srgbClr val="FF8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'!$H$361:$H$478</c:f>
              <c:numCache>
                <c:formatCode>General</c:formatCode>
                <c:ptCount val="11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1175</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0</c:v>
                </c:pt>
                <c:pt idx="51">
                  <c:v>9</c:v>
                </c:pt>
                <c:pt idx="52">
                  <c:v>10</c:v>
                </c:pt>
                <c:pt idx="53">
                  <c:v>8</c:v>
                </c:pt>
                <c:pt idx="54">
                  <c:v>4</c:v>
                </c:pt>
                <c:pt idx="55">
                  <c:v>4</c:v>
                </c:pt>
                <c:pt idx="56">
                  <c:v>5</c:v>
                </c:pt>
                <c:pt idx="57">
                  <c:v>8</c:v>
                </c:pt>
                <c:pt idx="58">
                  <c:v>8</c:v>
                </c:pt>
                <c:pt idx="59">
                  <c:v>0</c:v>
                </c:pt>
                <c:pt idx="60">
                  <c:v>6</c:v>
                </c:pt>
                <c:pt idx="61">
                  <c:v>4</c:v>
                </c:pt>
                <c:pt idx="62">
                  <c:v>12</c:v>
                </c:pt>
                <c:pt idx="63">
                  <c:v>7</c:v>
                </c:pt>
                <c:pt idx="64">
                  <c:v>8</c:v>
                </c:pt>
                <c:pt idx="65">
                  <c:v>8</c:v>
                </c:pt>
                <c:pt idx="66">
                  <c:v>8</c:v>
                </c:pt>
                <c:pt idx="67">
                  <c:v>10</c:v>
                </c:pt>
                <c:pt idx="68">
                  <c:v>5</c:v>
                </c:pt>
                <c:pt idx="69">
                  <c:v>6</c:v>
                </c:pt>
                <c:pt idx="70">
                  <c:v>16</c:v>
                </c:pt>
                <c:pt idx="71">
                  <c:v>12</c:v>
                </c:pt>
                <c:pt idx="72">
                  <c:v>12</c:v>
                </c:pt>
                <c:pt idx="73">
                  <c:v>7</c:v>
                </c:pt>
                <c:pt idx="74">
                  <c:v>8</c:v>
                </c:pt>
                <c:pt idx="75">
                  <c:v>12</c:v>
                </c:pt>
                <c:pt idx="79" formatCode="0">
                  <c:v>0</c:v>
                </c:pt>
                <c:pt idx="80" formatCode="0">
                  <c:v>0</c:v>
                </c:pt>
                <c:pt idx="81" formatCode="0">
                  <c:v>0</c:v>
                </c:pt>
                <c:pt idx="82" formatCode="0">
                  <c:v>0</c:v>
                </c:pt>
                <c:pt idx="83" formatCode="0">
                  <c:v>0</c:v>
                </c:pt>
                <c:pt idx="84" formatCode="0">
                  <c:v>38</c:v>
                </c:pt>
                <c:pt idx="85" formatCode="0">
                  <c:v>0</c:v>
                </c:pt>
                <c:pt idx="86" formatCode="0">
                  <c:v>0</c:v>
                </c:pt>
                <c:pt idx="87" formatCode="0">
                  <c:v>10</c:v>
                </c:pt>
                <c:pt idx="89" formatCode="0">
                  <c:v>4</c:v>
                </c:pt>
                <c:pt idx="91" formatCode="0">
                  <c:v>10</c:v>
                </c:pt>
                <c:pt idx="92" formatCode="0">
                  <c:v>61</c:v>
                </c:pt>
                <c:pt idx="93" formatCode="0">
                  <c:v>0</c:v>
                </c:pt>
                <c:pt idx="94" formatCode="0">
                  <c:v>0</c:v>
                </c:pt>
                <c:pt idx="95" formatCode="0">
                  <c:v>10</c:v>
                </c:pt>
                <c:pt idx="96" formatCode="0">
                  <c:v>10</c:v>
                </c:pt>
                <c:pt idx="97" formatCode="0">
                  <c:v>0</c:v>
                </c:pt>
                <c:pt idx="98" formatCode="0">
                  <c:v>300</c:v>
                </c:pt>
                <c:pt idx="101" formatCode="0">
                  <c:v>8</c:v>
                </c:pt>
                <c:pt idx="103" formatCode="0">
                  <c:v>13</c:v>
                </c:pt>
                <c:pt idx="106" formatCode="0">
                  <c:v>28</c:v>
                </c:pt>
                <c:pt idx="107" formatCode="0">
                  <c:v>0</c:v>
                </c:pt>
                <c:pt idx="108" formatCode="0">
                  <c:v>13</c:v>
                </c:pt>
                <c:pt idx="109" formatCode="0">
                  <c:v>16</c:v>
                </c:pt>
                <c:pt idx="110" formatCode="0">
                  <c:v>10</c:v>
                </c:pt>
                <c:pt idx="111" formatCode="0">
                  <c:v>420</c:v>
                </c:pt>
                <c:pt idx="112" formatCode="0">
                  <c:v>0</c:v>
                </c:pt>
                <c:pt idx="113" formatCode="0">
                  <c:v>75</c:v>
                </c:pt>
                <c:pt idx="117">
                  <c:v>35178.199999999997</c:v>
                </c:pt>
              </c:numCache>
            </c:numRef>
          </c:val>
        </c:ser>
        <c:ser>
          <c:idx val="6"/>
          <c:order val="6"/>
          <c:tx>
            <c:strRef>
              <c:f>'баланс '!$I$47:$I$360</c:f>
              <c:strCache>
                <c:ptCount val="1"/>
                <c:pt idx="0">
                  <c:v>93768 313 163 54 0 1940 2296 390 2082 678 181 1297 4235 1483 0 53254 0 3839 332 6184 9290 755 645 0 494 0 1336 1347 128 1846 176 878 8633 7853 158 267 159 2158 3430 6161 4372 3348 1659 2171 6761 1387 20 20 3060 799 184 7260 4269 12790 7881 1051 1326 546 1</c:v>
                </c:pt>
              </c:strCache>
            </c:strRef>
          </c:tx>
          <c:spPr>
            <a:solidFill>
              <a:srgbClr val="0066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'!$I$361:$I$478</c:f>
              <c:numCache>
                <c:formatCode>General</c:formatCode>
                <c:ptCount val="118"/>
                <c:pt idx="0">
                  <c:v>344</c:v>
                </c:pt>
                <c:pt idx="1">
                  <c:v>202</c:v>
                </c:pt>
                <c:pt idx="2">
                  <c:v>392</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66815</c:v>
                </c:pt>
                <c:pt idx="22">
                  <c:v>76</c:v>
                </c:pt>
                <c:pt idx="23">
                  <c:v>410</c:v>
                </c:pt>
                <c:pt idx="24">
                  <c:v>683</c:v>
                </c:pt>
                <c:pt idx="25">
                  <c:v>147</c:v>
                </c:pt>
                <c:pt idx="26">
                  <c:v>0</c:v>
                </c:pt>
                <c:pt idx="27">
                  <c:v>0</c:v>
                </c:pt>
                <c:pt idx="28">
                  <c:v>7214</c:v>
                </c:pt>
                <c:pt idx="29">
                  <c:v>15288</c:v>
                </c:pt>
                <c:pt idx="30">
                  <c:v>5648</c:v>
                </c:pt>
                <c:pt idx="31">
                  <c:v>6240</c:v>
                </c:pt>
                <c:pt idx="32">
                  <c:v>3880</c:v>
                </c:pt>
                <c:pt idx="33">
                  <c:v>5816</c:v>
                </c:pt>
                <c:pt idx="34">
                  <c:v>5928</c:v>
                </c:pt>
                <c:pt idx="35">
                  <c:v>309</c:v>
                </c:pt>
                <c:pt idx="36">
                  <c:v>489</c:v>
                </c:pt>
                <c:pt idx="37">
                  <c:v>3</c:v>
                </c:pt>
                <c:pt idx="38">
                  <c:v>279</c:v>
                </c:pt>
                <c:pt idx="39">
                  <c:v>275</c:v>
                </c:pt>
                <c:pt idx="40">
                  <c:v>222</c:v>
                </c:pt>
                <c:pt idx="41">
                  <c:v>8</c:v>
                </c:pt>
                <c:pt idx="42">
                  <c:v>16</c:v>
                </c:pt>
                <c:pt idx="43">
                  <c:v>714</c:v>
                </c:pt>
                <c:pt idx="44">
                  <c:v>598</c:v>
                </c:pt>
                <c:pt idx="45">
                  <c:v>816</c:v>
                </c:pt>
                <c:pt idx="46">
                  <c:v>2000</c:v>
                </c:pt>
                <c:pt idx="47">
                  <c:v>2502</c:v>
                </c:pt>
                <c:pt idx="48">
                  <c:v>537</c:v>
                </c:pt>
                <c:pt idx="49">
                  <c:v>6</c:v>
                </c:pt>
                <c:pt idx="50">
                  <c:v>158</c:v>
                </c:pt>
                <c:pt idx="51">
                  <c:v>20</c:v>
                </c:pt>
                <c:pt idx="52">
                  <c:v>555</c:v>
                </c:pt>
                <c:pt idx="53">
                  <c:v>878</c:v>
                </c:pt>
                <c:pt idx="54">
                  <c:v>578</c:v>
                </c:pt>
                <c:pt idx="55">
                  <c:v>391</c:v>
                </c:pt>
                <c:pt idx="56">
                  <c:v>162</c:v>
                </c:pt>
                <c:pt idx="57">
                  <c:v>619</c:v>
                </c:pt>
                <c:pt idx="58">
                  <c:v>66</c:v>
                </c:pt>
                <c:pt idx="59">
                  <c:v>26</c:v>
                </c:pt>
                <c:pt idx="60">
                  <c:v>39</c:v>
                </c:pt>
                <c:pt idx="61">
                  <c:v>28</c:v>
                </c:pt>
                <c:pt idx="62">
                  <c:v>48</c:v>
                </c:pt>
                <c:pt idx="63">
                  <c:v>86</c:v>
                </c:pt>
                <c:pt idx="64">
                  <c:v>1008</c:v>
                </c:pt>
                <c:pt idx="65">
                  <c:v>38</c:v>
                </c:pt>
                <c:pt idx="66">
                  <c:v>980</c:v>
                </c:pt>
                <c:pt idx="67">
                  <c:v>122</c:v>
                </c:pt>
                <c:pt idx="68">
                  <c:v>82</c:v>
                </c:pt>
                <c:pt idx="69">
                  <c:v>110</c:v>
                </c:pt>
                <c:pt idx="70">
                  <c:v>1216</c:v>
                </c:pt>
                <c:pt idx="71">
                  <c:v>382</c:v>
                </c:pt>
                <c:pt idx="72">
                  <c:v>782</c:v>
                </c:pt>
                <c:pt idx="73">
                  <c:v>7</c:v>
                </c:pt>
                <c:pt idx="74">
                  <c:v>218</c:v>
                </c:pt>
                <c:pt idx="75">
                  <c:v>59</c:v>
                </c:pt>
                <c:pt idx="79">
                  <c:v>0</c:v>
                </c:pt>
                <c:pt idx="80">
                  <c:v>0</c:v>
                </c:pt>
                <c:pt idx="81">
                  <c:v>0</c:v>
                </c:pt>
                <c:pt idx="82">
                  <c:v>368</c:v>
                </c:pt>
                <c:pt idx="83">
                  <c:v>241</c:v>
                </c:pt>
                <c:pt idx="84">
                  <c:v>494</c:v>
                </c:pt>
                <c:pt idx="85">
                  <c:v>52000</c:v>
                </c:pt>
                <c:pt idx="86">
                  <c:v>780</c:v>
                </c:pt>
                <c:pt idx="87">
                  <c:v>892</c:v>
                </c:pt>
                <c:pt idx="88">
                  <c:v>13320</c:v>
                </c:pt>
                <c:pt idx="89">
                  <c:v>712</c:v>
                </c:pt>
                <c:pt idx="90">
                  <c:v>2200</c:v>
                </c:pt>
                <c:pt idx="91">
                  <c:v>710</c:v>
                </c:pt>
                <c:pt idx="92">
                  <c:v>61</c:v>
                </c:pt>
                <c:pt idx="93">
                  <c:v>4950</c:v>
                </c:pt>
                <c:pt idx="94">
                  <c:v>50</c:v>
                </c:pt>
                <c:pt idx="95">
                  <c:v>288</c:v>
                </c:pt>
                <c:pt idx="96">
                  <c:v>616</c:v>
                </c:pt>
                <c:pt idx="97">
                  <c:v>0</c:v>
                </c:pt>
                <c:pt idx="98">
                  <c:v>8000</c:v>
                </c:pt>
                <c:pt idx="99">
                  <c:v>710</c:v>
                </c:pt>
                <c:pt idx="100">
                  <c:v>1026</c:v>
                </c:pt>
                <c:pt idx="101">
                  <c:v>1113</c:v>
                </c:pt>
                <c:pt idx="102">
                  <c:v>152</c:v>
                </c:pt>
                <c:pt idx="103">
                  <c:v>1453</c:v>
                </c:pt>
                <c:pt idx="104">
                  <c:v>650</c:v>
                </c:pt>
                <c:pt idx="105">
                  <c:v>110</c:v>
                </c:pt>
                <c:pt idx="106">
                  <c:v>28</c:v>
                </c:pt>
                <c:pt idx="107">
                  <c:v>2500</c:v>
                </c:pt>
                <c:pt idx="108">
                  <c:v>1513</c:v>
                </c:pt>
                <c:pt idx="109">
                  <c:v>642</c:v>
                </c:pt>
                <c:pt idx="110">
                  <c:v>1910</c:v>
                </c:pt>
                <c:pt idx="111">
                  <c:v>5420</c:v>
                </c:pt>
                <c:pt idx="112">
                  <c:v>700</c:v>
                </c:pt>
                <c:pt idx="113">
                  <c:v>75</c:v>
                </c:pt>
                <c:pt idx="117">
                  <c:v>3746225.3</c:v>
                </c:pt>
              </c:numCache>
            </c:numRef>
          </c:val>
        </c:ser>
        <c:ser>
          <c:idx val="7"/>
          <c:order val="7"/>
          <c:tx>
            <c:strRef>
              <c:f>'баланс '!$J$47:$J$360</c:f>
              <c:strCache>
                <c:ptCount val="1"/>
                <c:pt idx="0">
                  <c:v>93768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'!$J$361:$J$478</c:f>
              <c:numCache>
                <c:formatCode>0.00</c:formatCode>
                <c:ptCount val="11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5">
                  <c:v>0</c:v>
                </c:pt>
                <c:pt idx="106">
                  <c:v>0</c:v>
                </c:pt>
                <c:pt idx="107">
                  <c:v>0</c:v>
                </c:pt>
                <c:pt idx="108">
                  <c:v>0</c:v>
                </c:pt>
                <c:pt idx="109">
                  <c:v>0</c:v>
                </c:pt>
                <c:pt idx="110">
                  <c:v>0</c:v>
                </c:pt>
                <c:pt idx="111">
                  <c:v>0</c:v>
                </c:pt>
                <c:pt idx="112">
                  <c:v>0</c:v>
                </c:pt>
                <c:pt idx="113">
                  <c:v>0</c:v>
                </c:pt>
              </c:numCache>
            </c:numRef>
          </c:val>
        </c:ser>
        <c:ser>
          <c:idx val="8"/>
          <c:order val="8"/>
          <c:tx>
            <c:strRef>
              <c:f>'баланс '!$K$47:$K$360</c:f>
              <c:strCache>
                <c:ptCount val="1"/>
                <c:pt idx="0">
                  <c:v>93768 НН НН НН НН НН НН НН НН НН НН НН НН НН СН СН СН НН НН НН НН НН НН НН НН *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c:v>
                </c:pt>
              </c:strCache>
            </c:strRef>
          </c:tx>
          <c:spPr>
            <a:solidFill>
              <a:srgbClr val="000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'!$K$361:$K$478</c:f>
              <c:numCache>
                <c:formatCode>0.00</c:formatCode>
                <c:ptCount val="118"/>
                <c:pt idx="26">
                  <c:v>0</c:v>
                </c:pt>
                <c:pt idx="41">
                  <c:v>0</c:v>
                </c:pt>
                <c:pt idx="73">
                  <c:v>0</c:v>
                </c:pt>
                <c:pt idx="81">
                  <c:v>0</c:v>
                </c:pt>
                <c:pt idx="106">
                  <c:v>0</c:v>
                </c:pt>
              </c:numCache>
            </c:numRef>
          </c:val>
        </c:ser>
        <c:ser>
          <c:idx val="9"/>
          <c:order val="9"/>
          <c:tx>
            <c:strRef>
              <c:f>'баланс '!$L$47:$L$360</c:f>
              <c:strCache>
                <c:ptCount val="1"/>
                <c:pt idx="0">
                  <c:v>93768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'!$L$361:$L$478</c:f>
              <c:numCache>
                <c:formatCode>0</c:formatCode>
                <c:ptCount val="11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453263</c:v>
                </c:pt>
                <c:pt idx="51">
                  <c:v>7791040020732</c:v>
                </c:pt>
                <c:pt idx="52">
                  <c:v>7791047054236</c:v>
                </c:pt>
                <c:pt idx="53">
                  <c:v>66112065</c:v>
                </c:pt>
                <c:pt idx="54">
                  <c:v>54435900059</c:v>
                </c:pt>
                <c:pt idx="55">
                  <c:v>55235301348</c:v>
                </c:pt>
                <c:pt idx="56">
                  <c:v>707121</c:v>
                </c:pt>
                <c:pt idx="57">
                  <c:v>7791020023807</c:v>
                </c:pt>
                <c:pt idx="58">
                  <c:v>71287110929059</c:v>
                </c:pt>
                <c:pt idx="59">
                  <c:v>121075</c:v>
                </c:pt>
                <c:pt idx="60">
                  <c:v>3122</c:v>
                </c:pt>
                <c:pt idx="61">
                  <c:v>5441500111</c:v>
                </c:pt>
                <c:pt idx="62">
                  <c:v>7728</c:v>
                </c:pt>
                <c:pt idx="63">
                  <c:v>781799</c:v>
                </c:pt>
                <c:pt idx="64">
                  <c:v>110713</c:v>
                </c:pt>
                <c:pt idx="65">
                  <c:v>832748</c:v>
                </c:pt>
                <c:pt idx="66">
                  <c:v>7807041000458</c:v>
                </c:pt>
                <c:pt idx="67">
                  <c:v>77910480015771</c:v>
                </c:pt>
                <c:pt idx="68">
                  <c:v>783126</c:v>
                </c:pt>
                <c:pt idx="69">
                  <c:v>445988</c:v>
                </c:pt>
                <c:pt idx="70">
                  <c:v>7882050001357</c:v>
                </c:pt>
                <c:pt idx="71">
                  <c:v>7791020024306</c:v>
                </c:pt>
                <c:pt idx="72">
                  <c:v>44119159</c:v>
                </c:pt>
                <c:pt idx="73">
                  <c:v>721530</c:v>
                </c:pt>
                <c:pt idx="74">
                  <c:v>7780050061792</c:v>
                </c:pt>
                <c:pt idx="75">
                  <c:v>7795059001983</c:v>
                </c:pt>
                <c:pt idx="79" formatCode="@">
                  <c:v>0</c:v>
                </c:pt>
                <c:pt idx="80">
                  <c:v>603580304917224</c:v>
                </c:pt>
                <c:pt idx="81" formatCode="General">
                  <c:v>601100</c:v>
                </c:pt>
                <c:pt idx="82">
                  <c:v>603751209928859</c:v>
                </c:pt>
                <c:pt idx="83" formatCode="General">
                  <c:v>21272</c:v>
                </c:pt>
                <c:pt idx="84" formatCode="General">
                  <c:v>6812964</c:v>
                </c:pt>
                <c:pt idx="85" formatCode="General">
                  <c:v>161885</c:v>
                </c:pt>
                <c:pt idx="86">
                  <c:v>747980100749372</c:v>
                </c:pt>
                <c:pt idx="87" formatCode="General">
                  <c:v>780793</c:v>
                </c:pt>
                <c:pt idx="88" formatCode="General">
                  <c:v>865601</c:v>
                </c:pt>
                <c:pt idx="89">
                  <c:v>603580809714854</c:v>
                </c:pt>
                <c:pt idx="90" formatCode="General">
                  <c:v>261153</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General">
                  <c:v>2838464</c:v>
                </c:pt>
                <c:pt idx="105" formatCode="General">
                  <c:v>806160</c:v>
                </c:pt>
                <c:pt idx="106" formatCode="General">
                  <c:v>11883</c:v>
                </c:pt>
                <c:pt idx="107" formatCode="General">
                  <c:v>11122366</c:v>
                </c:pt>
                <c:pt idx="108">
                  <c:v>9072046004143</c:v>
                </c:pt>
                <c:pt idx="109">
                  <c:v>7129027023696</c:v>
                </c:pt>
                <c:pt idx="110">
                  <c:v>357217</c:v>
                </c:pt>
                <c:pt idx="111">
                  <c:v>9615792</c:v>
                </c:pt>
                <c:pt idx="112">
                  <c:v>65805705</c:v>
                </c:pt>
                <c:pt idx="113">
                  <c:v>7911733</c:v>
                </c:pt>
              </c:numCache>
            </c:numRef>
          </c:val>
        </c:ser>
        <c:dLbls>
          <c:showLegendKey val="0"/>
          <c:showVal val="0"/>
          <c:showCatName val="0"/>
          <c:showSerName val="0"/>
          <c:showPercent val="0"/>
          <c:showBubbleSize val="0"/>
        </c:dLbls>
        <c:gapWidth val="150"/>
        <c:axId val="157808128"/>
        <c:axId val="157809664"/>
      </c:barChart>
      <c:catAx>
        <c:axId val="15780812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57809664"/>
        <c:crosses val="autoZero"/>
        <c:auto val="1"/>
        <c:lblAlgn val="ctr"/>
        <c:lblOffset val="100"/>
        <c:tickLblSkip val="4"/>
        <c:tickMarkSkip val="1"/>
        <c:noMultiLvlLbl val="0"/>
      </c:catAx>
      <c:valAx>
        <c:axId val="157809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578081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'!$C$47:$C$360</c:f>
              <c:strCache>
                <c:ptCount val="1"/>
                <c:pt idx="0">
                  <c:v>Небаланс "О т д а ч а"  потребителям ГП/ЭСО                                                  Юридичеслие потребители 331440 207222 31976 217 301770 480 40248 61483 3521 44956 313526 10053 107726 0 26741 17814 555109 60329 9900 10483 71908 46466 608 36237 </c:v>
                </c:pt>
              </c:strCache>
            </c:strRef>
          </c:tx>
          <c:spPr>
            <a:solidFill>
              <a:srgbClr val="9999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'!$C$361:$C$478</c:f>
              <c:numCache>
                <c:formatCode>General</c:formatCode>
                <c:ptCount val="118"/>
                <c:pt idx="0">
                  <c:v>3486</c:v>
                </c:pt>
                <c:pt idx="1">
                  <c:v>4125</c:v>
                </c:pt>
                <c:pt idx="2">
                  <c:v>9900</c:v>
                </c:pt>
                <c:pt idx="4">
                  <c:v>23092</c:v>
                </c:pt>
                <c:pt idx="5">
                  <c:v>47789</c:v>
                </c:pt>
                <c:pt idx="6">
                  <c:v>36626</c:v>
                </c:pt>
                <c:pt idx="7">
                  <c:v>77594</c:v>
                </c:pt>
                <c:pt idx="8">
                  <c:v>35676</c:v>
                </c:pt>
                <c:pt idx="9">
                  <c:v>27025</c:v>
                </c:pt>
                <c:pt idx="10">
                  <c:v>16921</c:v>
                </c:pt>
                <c:pt idx="11">
                  <c:v>7980</c:v>
                </c:pt>
                <c:pt idx="12">
                  <c:v>32352</c:v>
                </c:pt>
                <c:pt idx="13">
                  <c:v>31095</c:v>
                </c:pt>
                <c:pt idx="14">
                  <c:v>20955</c:v>
                </c:pt>
                <c:pt idx="15">
                  <c:v>17516</c:v>
                </c:pt>
                <c:pt idx="16">
                  <c:v>31200</c:v>
                </c:pt>
                <c:pt idx="17">
                  <c:v>12692</c:v>
                </c:pt>
                <c:pt idx="18">
                  <c:v>16445</c:v>
                </c:pt>
                <c:pt idx="19">
                  <c:v>16518</c:v>
                </c:pt>
                <c:pt idx="21">
                  <c:v>9637</c:v>
                </c:pt>
                <c:pt idx="22">
                  <c:v>5470</c:v>
                </c:pt>
                <c:pt idx="23">
                  <c:v>4305</c:v>
                </c:pt>
                <c:pt idx="24">
                  <c:v>26582</c:v>
                </c:pt>
                <c:pt idx="25">
                  <c:v>32770</c:v>
                </c:pt>
                <c:pt idx="26">
                  <c:v>39315</c:v>
                </c:pt>
                <c:pt idx="27">
                  <c:v>3910</c:v>
                </c:pt>
                <c:pt idx="28">
                  <c:v>13651</c:v>
                </c:pt>
                <c:pt idx="29">
                  <c:v>18354</c:v>
                </c:pt>
                <c:pt idx="30">
                  <c:v>22866</c:v>
                </c:pt>
                <c:pt idx="31">
                  <c:v>6063</c:v>
                </c:pt>
                <c:pt idx="32">
                  <c:v>12982</c:v>
                </c:pt>
                <c:pt idx="33">
                  <c:v>13998</c:v>
                </c:pt>
                <c:pt idx="34">
                  <c:v>16400</c:v>
                </c:pt>
                <c:pt idx="35">
                  <c:v>2577</c:v>
                </c:pt>
                <c:pt idx="36">
                  <c:v>15511</c:v>
                </c:pt>
                <c:pt idx="37">
                  <c:v>3870</c:v>
                </c:pt>
                <c:pt idx="38">
                  <c:v>2598</c:v>
                </c:pt>
                <c:pt idx="39">
                  <c:v>11927</c:v>
                </c:pt>
                <c:pt idx="40">
                  <c:v>9390</c:v>
                </c:pt>
                <c:pt idx="41">
                  <c:v>4532</c:v>
                </c:pt>
                <c:pt idx="42">
                  <c:v>23000</c:v>
                </c:pt>
                <c:pt idx="43">
                  <c:v>14478</c:v>
                </c:pt>
                <c:pt idx="44">
                  <c:v>12129</c:v>
                </c:pt>
                <c:pt idx="45">
                  <c:v>13249</c:v>
                </c:pt>
                <c:pt idx="46">
                  <c:v>26131</c:v>
                </c:pt>
                <c:pt idx="47">
                  <c:v>49205</c:v>
                </c:pt>
                <c:pt idx="48">
                  <c:v>9124</c:v>
                </c:pt>
                <c:pt idx="49">
                  <c:v>3780</c:v>
                </c:pt>
                <c:pt idx="50">
                  <c:v>6531</c:v>
                </c:pt>
                <c:pt idx="51">
                  <c:v>139</c:v>
                </c:pt>
                <c:pt idx="52">
                  <c:v>2952</c:v>
                </c:pt>
                <c:pt idx="53">
                  <c:v>69440</c:v>
                </c:pt>
                <c:pt idx="54">
                  <c:v>26065</c:v>
                </c:pt>
                <c:pt idx="55">
                  <c:v>44148</c:v>
                </c:pt>
                <c:pt idx="56">
                  <c:v>18975</c:v>
                </c:pt>
                <c:pt idx="57">
                  <c:v>22034</c:v>
                </c:pt>
                <c:pt idx="58">
                  <c:v>7257</c:v>
                </c:pt>
                <c:pt idx="59">
                  <c:v>252</c:v>
                </c:pt>
                <c:pt idx="60">
                  <c:v>7078</c:v>
                </c:pt>
                <c:pt idx="61">
                  <c:v>9116</c:v>
                </c:pt>
                <c:pt idx="62">
                  <c:v>9704</c:v>
                </c:pt>
                <c:pt idx="63">
                  <c:v>4228</c:v>
                </c:pt>
                <c:pt idx="64">
                  <c:v>7305</c:v>
                </c:pt>
                <c:pt idx="65">
                  <c:v>57328</c:v>
                </c:pt>
                <c:pt idx="66">
                  <c:v>1773</c:v>
                </c:pt>
                <c:pt idx="67">
                  <c:v>1282</c:v>
                </c:pt>
                <c:pt idx="68">
                  <c:v>7850</c:v>
                </c:pt>
                <c:pt idx="69">
                  <c:v>2193</c:v>
                </c:pt>
                <c:pt idx="70">
                  <c:v>6570</c:v>
                </c:pt>
                <c:pt idx="71">
                  <c:v>19727</c:v>
                </c:pt>
                <c:pt idx="72">
                  <c:v>58920</c:v>
                </c:pt>
                <c:pt idx="73">
                  <c:v>6194</c:v>
                </c:pt>
                <c:pt idx="74">
                  <c:v>790</c:v>
                </c:pt>
                <c:pt idx="75">
                  <c:v>0</c:v>
                </c:pt>
                <c:pt idx="79" formatCode="0">
                  <c:v>44220</c:v>
                </c:pt>
                <c:pt idx="80">
                  <c:v>13915</c:v>
                </c:pt>
                <c:pt idx="81">
                  <c:v>40607</c:v>
                </c:pt>
                <c:pt idx="82">
                  <c:v>15692</c:v>
                </c:pt>
                <c:pt idx="83">
                  <c:v>94652</c:v>
                </c:pt>
                <c:pt idx="84">
                  <c:v>8395</c:v>
                </c:pt>
                <c:pt idx="85">
                  <c:v>6804</c:v>
                </c:pt>
                <c:pt idx="86">
                  <c:v>44022</c:v>
                </c:pt>
                <c:pt idx="87" formatCode="0">
                  <c:v>17484</c:v>
                </c:pt>
                <c:pt idx="88">
                  <c:v>7101</c:v>
                </c:pt>
                <c:pt idx="89">
                  <c:v>11689</c:v>
                </c:pt>
                <c:pt idx="90" formatCode="0">
                  <c:v>183498</c:v>
                </c:pt>
                <c:pt idx="91" formatCode="0">
                  <c:v>4935</c:v>
                </c:pt>
                <c:pt idx="92" formatCode="0">
                  <c:v>165012</c:v>
                </c:pt>
                <c:pt idx="93" formatCode="0">
                  <c:v>270776</c:v>
                </c:pt>
                <c:pt idx="94" formatCode="0">
                  <c:v>88025</c:v>
                </c:pt>
                <c:pt idx="95" formatCode="0">
                  <c:v>29972</c:v>
                </c:pt>
                <c:pt idx="96" formatCode="0">
                  <c:v>23548</c:v>
                </c:pt>
                <c:pt idx="97" formatCode="0">
                  <c:v>21717</c:v>
                </c:pt>
                <c:pt idx="98" formatCode="0">
                  <c:v>102416</c:v>
                </c:pt>
                <c:pt idx="99" formatCode="0">
                  <c:v>23112</c:v>
                </c:pt>
                <c:pt idx="100" formatCode="0">
                  <c:v>30184</c:v>
                </c:pt>
                <c:pt idx="101" formatCode="0">
                  <c:v>23482</c:v>
                </c:pt>
                <c:pt idx="102" formatCode="0">
                  <c:v>3861</c:v>
                </c:pt>
                <c:pt idx="103" formatCode="0">
                  <c:v>2136</c:v>
                </c:pt>
                <c:pt idx="104">
                  <c:v>152613</c:v>
                </c:pt>
                <c:pt idx="105">
                  <c:v>83495</c:v>
                </c:pt>
                <c:pt idx="106">
                  <c:v>143049</c:v>
                </c:pt>
                <c:pt idx="107">
                  <c:v>8868</c:v>
                </c:pt>
                <c:pt idx="108">
                  <c:v>260</c:v>
                </c:pt>
                <c:pt idx="109">
                  <c:v>12204</c:v>
                </c:pt>
                <c:pt idx="110">
                  <c:v>764485</c:v>
                </c:pt>
                <c:pt idx="111">
                  <c:v>34771</c:v>
                </c:pt>
                <c:pt idx="112">
                  <c:v>80100</c:v>
                </c:pt>
                <c:pt idx="113">
                  <c:v>9110.59</c:v>
                </c:pt>
              </c:numCache>
            </c:numRef>
          </c:val>
        </c:ser>
        <c:ser>
          <c:idx val="1"/>
          <c:order val="1"/>
          <c:tx>
            <c:strRef>
              <c:f>'баланс '!$D$47:$D$360</c:f>
              <c:strCache>
                <c:ptCount val="1"/>
                <c:pt idx="0">
                  <c:v>Небаланс "О т д а ч а"  потребителям ГП/ЭСО                                                  Юридичеслие потребители 331740 207372 32026 217 303710 537 40630 63557 3543 45137 314823 10093 109209 0 27147 17814 558939 60652 9900 10715 72663 47111 608 36718 </c:v>
                </c:pt>
              </c:strCache>
            </c:strRef>
          </c:tx>
          <c:spPr>
            <a:solidFill>
              <a:srgbClr val="9933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'!$D$361:$D$478</c:f>
              <c:numCache>
                <c:formatCode>General</c:formatCode>
                <c:ptCount val="118"/>
                <c:pt idx="0">
                  <c:v>3826</c:v>
                </c:pt>
                <c:pt idx="1">
                  <c:v>4322</c:v>
                </c:pt>
                <c:pt idx="2">
                  <c:v>10288</c:v>
                </c:pt>
                <c:pt idx="4">
                  <c:v>23328</c:v>
                </c:pt>
                <c:pt idx="5">
                  <c:v>48413</c:v>
                </c:pt>
                <c:pt idx="6">
                  <c:v>37289</c:v>
                </c:pt>
                <c:pt idx="7">
                  <c:v>78188</c:v>
                </c:pt>
                <c:pt idx="8">
                  <c:v>36213</c:v>
                </c:pt>
                <c:pt idx="9">
                  <c:v>27349</c:v>
                </c:pt>
                <c:pt idx="10">
                  <c:v>17142</c:v>
                </c:pt>
                <c:pt idx="11">
                  <c:v>8092</c:v>
                </c:pt>
                <c:pt idx="12">
                  <c:v>35352</c:v>
                </c:pt>
                <c:pt idx="13">
                  <c:v>31476</c:v>
                </c:pt>
                <c:pt idx="14">
                  <c:v>21273</c:v>
                </c:pt>
                <c:pt idx="15">
                  <c:v>17914</c:v>
                </c:pt>
                <c:pt idx="16">
                  <c:v>31240</c:v>
                </c:pt>
                <c:pt idx="17">
                  <c:v>14692</c:v>
                </c:pt>
                <c:pt idx="18">
                  <c:v>19445</c:v>
                </c:pt>
                <c:pt idx="19">
                  <c:v>19518</c:v>
                </c:pt>
                <c:pt idx="21">
                  <c:v>11278</c:v>
                </c:pt>
                <c:pt idx="22">
                  <c:v>5543</c:v>
                </c:pt>
                <c:pt idx="23">
                  <c:v>4705</c:v>
                </c:pt>
                <c:pt idx="24">
                  <c:v>27261</c:v>
                </c:pt>
                <c:pt idx="25">
                  <c:v>32910</c:v>
                </c:pt>
                <c:pt idx="26">
                  <c:v>39315</c:v>
                </c:pt>
                <c:pt idx="27">
                  <c:v>3910</c:v>
                </c:pt>
                <c:pt idx="28">
                  <c:v>13831</c:v>
                </c:pt>
                <c:pt idx="29">
                  <c:v>18736</c:v>
                </c:pt>
                <c:pt idx="30">
                  <c:v>23007</c:v>
                </c:pt>
                <c:pt idx="31">
                  <c:v>6375</c:v>
                </c:pt>
                <c:pt idx="32">
                  <c:v>13079</c:v>
                </c:pt>
                <c:pt idx="33">
                  <c:v>14143</c:v>
                </c:pt>
                <c:pt idx="34">
                  <c:v>16548</c:v>
                </c:pt>
                <c:pt idx="35">
                  <c:v>2874</c:v>
                </c:pt>
                <c:pt idx="36">
                  <c:v>15994</c:v>
                </c:pt>
                <c:pt idx="37">
                  <c:v>3873</c:v>
                </c:pt>
                <c:pt idx="38">
                  <c:v>2873</c:v>
                </c:pt>
                <c:pt idx="39">
                  <c:v>12195</c:v>
                </c:pt>
                <c:pt idx="40">
                  <c:v>9602</c:v>
                </c:pt>
                <c:pt idx="41">
                  <c:v>4532</c:v>
                </c:pt>
                <c:pt idx="42">
                  <c:v>23000</c:v>
                </c:pt>
                <c:pt idx="43">
                  <c:v>15178</c:v>
                </c:pt>
                <c:pt idx="44">
                  <c:v>12723</c:v>
                </c:pt>
                <c:pt idx="45">
                  <c:v>14058</c:v>
                </c:pt>
                <c:pt idx="46">
                  <c:v>28131</c:v>
                </c:pt>
                <c:pt idx="47">
                  <c:v>51700</c:v>
                </c:pt>
                <c:pt idx="48">
                  <c:v>9653</c:v>
                </c:pt>
                <c:pt idx="49">
                  <c:v>3780</c:v>
                </c:pt>
                <c:pt idx="50">
                  <c:v>6689</c:v>
                </c:pt>
                <c:pt idx="51">
                  <c:v>150</c:v>
                </c:pt>
                <c:pt idx="52">
                  <c:v>3497</c:v>
                </c:pt>
                <c:pt idx="53">
                  <c:v>70310</c:v>
                </c:pt>
                <c:pt idx="54">
                  <c:v>26639</c:v>
                </c:pt>
                <c:pt idx="55">
                  <c:v>44535</c:v>
                </c:pt>
                <c:pt idx="56">
                  <c:v>19132</c:v>
                </c:pt>
                <c:pt idx="57">
                  <c:v>22645</c:v>
                </c:pt>
                <c:pt idx="58">
                  <c:v>7315</c:v>
                </c:pt>
                <c:pt idx="59">
                  <c:v>278</c:v>
                </c:pt>
                <c:pt idx="60">
                  <c:v>7111</c:v>
                </c:pt>
                <c:pt idx="61">
                  <c:v>9140</c:v>
                </c:pt>
                <c:pt idx="62">
                  <c:v>9740</c:v>
                </c:pt>
                <c:pt idx="63">
                  <c:v>4307</c:v>
                </c:pt>
                <c:pt idx="64">
                  <c:v>8305</c:v>
                </c:pt>
                <c:pt idx="65">
                  <c:v>57358</c:v>
                </c:pt>
                <c:pt idx="66">
                  <c:v>2745</c:v>
                </c:pt>
                <c:pt idx="67">
                  <c:v>1394</c:v>
                </c:pt>
                <c:pt idx="68">
                  <c:v>7927</c:v>
                </c:pt>
                <c:pt idx="69">
                  <c:v>2297</c:v>
                </c:pt>
                <c:pt idx="70">
                  <c:v>7770</c:v>
                </c:pt>
                <c:pt idx="71">
                  <c:v>20097</c:v>
                </c:pt>
                <c:pt idx="72">
                  <c:v>59690</c:v>
                </c:pt>
                <c:pt idx="73">
                  <c:v>6194</c:v>
                </c:pt>
                <c:pt idx="74">
                  <c:v>1000</c:v>
                </c:pt>
                <c:pt idx="75">
                  <c:v>47</c:v>
                </c:pt>
                <c:pt idx="79" formatCode="0">
                  <c:v>44220</c:v>
                </c:pt>
                <c:pt idx="80">
                  <c:v>13915</c:v>
                </c:pt>
                <c:pt idx="81">
                  <c:v>40607</c:v>
                </c:pt>
                <c:pt idx="82">
                  <c:v>16060</c:v>
                </c:pt>
                <c:pt idx="83">
                  <c:v>94893</c:v>
                </c:pt>
                <c:pt idx="84">
                  <c:v>8851</c:v>
                </c:pt>
                <c:pt idx="85">
                  <c:v>7454</c:v>
                </c:pt>
                <c:pt idx="86">
                  <c:v>44802</c:v>
                </c:pt>
                <c:pt idx="87" formatCode="0">
                  <c:v>18366</c:v>
                </c:pt>
                <c:pt idx="88">
                  <c:v>7434</c:v>
                </c:pt>
                <c:pt idx="89">
                  <c:v>12397</c:v>
                </c:pt>
                <c:pt idx="90" formatCode="0">
                  <c:v>185698</c:v>
                </c:pt>
                <c:pt idx="91" formatCode="0">
                  <c:v>5635</c:v>
                </c:pt>
                <c:pt idx="92" formatCode="0">
                  <c:v>165012</c:v>
                </c:pt>
                <c:pt idx="93" formatCode="0">
                  <c:v>275726</c:v>
                </c:pt>
                <c:pt idx="94" formatCode="0">
                  <c:v>88075</c:v>
                </c:pt>
                <c:pt idx="95" formatCode="0">
                  <c:v>30250</c:v>
                </c:pt>
                <c:pt idx="96" formatCode="0">
                  <c:v>24154</c:v>
                </c:pt>
                <c:pt idx="97" formatCode="0">
                  <c:v>21717</c:v>
                </c:pt>
                <c:pt idx="98" formatCode="0">
                  <c:v>110116</c:v>
                </c:pt>
                <c:pt idx="99" formatCode="0">
                  <c:v>23822</c:v>
                </c:pt>
                <c:pt idx="100" formatCode="0">
                  <c:v>31210</c:v>
                </c:pt>
                <c:pt idx="101" formatCode="0">
                  <c:v>24587</c:v>
                </c:pt>
                <c:pt idx="102" formatCode="0">
                  <c:v>4013</c:v>
                </c:pt>
                <c:pt idx="103" formatCode="0">
                  <c:v>2172</c:v>
                </c:pt>
                <c:pt idx="104">
                  <c:v>153263</c:v>
                </c:pt>
                <c:pt idx="105">
                  <c:v>83605</c:v>
                </c:pt>
                <c:pt idx="106">
                  <c:v>143049</c:v>
                </c:pt>
                <c:pt idx="107">
                  <c:v>11368</c:v>
                </c:pt>
                <c:pt idx="108">
                  <c:v>290</c:v>
                </c:pt>
                <c:pt idx="109">
                  <c:v>12830</c:v>
                </c:pt>
                <c:pt idx="110">
                  <c:v>766385</c:v>
                </c:pt>
                <c:pt idx="111">
                  <c:v>39771</c:v>
                </c:pt>
                <c:pt idx="112">
                  <c:v>80800</c:v>
                </c:pt>
                <c:pt idx="113">
                  <c:v>9110.59</c:v>
                </c:pt>
              </c:numCache>
            </c:numRef>
          </c:val>
        </c:ser>
        <c:ser>
          <c:idx val="2"/>
          <c:order val="2"/>
          <c:tx>
            <c:strRef>
              <c:f>'баланс '!$E$47:$E$360</c:f>
              <c:strCache>
                <c:ptCount val="1"/>
                <c:pt idx="0">
                  <c:v>Небаланс "О т д а ч а"  потребителям ГП/ЭСО                                                  Юридичеслие потребители 300 150 50 0 1940 57 382 2074 22 181 1297 40 1483 0 406 0 3830 323 0 232 755 645 0 481 0 1323 1333 114 1836 168 866 431 196 150 261 150 43</c:v>
                </c:pt>
              </c:strCache>
            </c:strRef>
          </c:tx>
          <c:spPr>
            <a:solidFill>
              <a:srgbClr val="FFFF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'!$E$361:$E$478</c:f>
              <c:numCache>
                <c:formatCode>General</c:formatCode>
                <c:ptCount val="118"/>
                <c:pt idx="0">
                  <c:v>340</c:v>
                </c:pt>
                <c:pt idx="1">
                  <c:v>197</c:v>
                </c:pt>
                <c:pt idx="2">
                  <c:v>388</c:v>
                </c:pt>
                <c:pt idx="4">
                  <c:v>236</c:v>
                </c:pt>
                <c:pt idx="5">
                  <c:v>624</c:v>
                </c:pt>
                <c:pt idx="6">
                  <c:v>663</c:v>
                </c:pt>
                <c:pt idx="7">
                  <c:v>594</c:v>
                </c:pt>
                <c:pt idx="8">
                  <c:v>537</c:v>
                </c:pt>
                <c:pt idx="9">
                  <c:v>324</c:v>
                </c:pt>
                <c:pt idx="10">
                  <c:v>221</c:v>
                </c:pt>
                <c:pt idx="11">
                  <c:v>112</c:v>
                </c:pt>
                <c:pt idx="12">
                  <c:v>3000</c:v>
                </c:pt>
                <c:pt idx="13">
                  <c:v>381</c:v>
                </c:pt>
                <c:pt idx="14">
                  <c:v>318</c:v>
                </c:pt>
                <c:pt idx="15">
                  <c:v>398</c:v>
                </c:pt>
                <c:pt idx="16">
                  <c:v>40</c:v>
                </c:pt>
                <c:pt idx="17">
                  <c:v>2000</c:v>
                </c:pt>
                <c:pt idx="18">
                  <c:v>3000</c:v>
                </c:pt>
                <c:pt idx="19">
                  <c:v>3000</c:v>
                </c:pt>
                <c:pt idx="21">
                  <c:v>1641</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650</c:v>
                </c:pt>
                <c:pt idx="86">
                  <c:v>780</c:v>
                </c:pt>
                <c:pt idx="87">
                  <c:v>882</c:v>
                </c:pt>
                <c:pt idx="88">
                  <c:v>333</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36</c:v>
                </c:pt>
                <c:pt idx="104">
                  <c:v>650</c:v>
                </c:pt>
                <c:pt idx="105">
                  <c:v>110</c:v>
                </c:pt>
                <c:pt idx="106">
                  <c:v>0</c:v>
                </c:pt>
                <c:pt idx="107">
                  <c:v>2500</c:v>
                </c:pt>
                <c:pt idx="108">
                  <c:v>30</c:v>
                </c:pt>
                <c:pt idx="109">
                  <c:v>626</c:v>
                </c:pt>
                <c:pt idx="110">
                  <c:v>1900</c:v>
                </c:pt>
                <c:pt idx="111">
                  <c:v>5000</c:v>
                </c:pt>
                <c:pt idx="112">
                  <c:v>700</c:v>
                </c:pt>
                <c:pt idx="113">
                  <c:v>0</c:v>
                </c:pt>
              </c:numCache>
            </c:numRef>
          </c:val>
        </c:ser>
        <c:ser>
          <c:idx val="3"/>
          <c:order val="3"/>
          <c:tx>
            <c:strRef>
              <c:f>'баланс '!$F$47:$F$360</c:f>
              <c:strCache>
                <c:ptCount val="1"/>
                <c:pt idx="0">
                  <c:v>Небаланс "О т д а ч а"  потребителям ГП/ЭСО                                                  Юридичеслие потребители 1 1 1 1 1 40 1 1 30 1 1 1 1 120 120 20 1 1 1 40 1 1 1 1 1 1 1 1 1 1 1 20 40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'!$F$361:$F$478</c:f>
              <c:numCache>
                <c:formatCode>General</c:formatCode>
                <c:ptCount val="11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9">
                  <c:v>1</c:v>
                </c:pt>
                <c:pt idx="80">
                  <c:v>1</c:v>
                </c:pt>
                <c:pt idx="81">
                  <c:v>1</c:v>
                </c:pt>
                <c:pt idx="82">
                  <c:v>1</c:v>
                </c:pt>
                <c:pt idx="83">
                  <c:v>1</c:v>
                </c:pt>
                <c:pt idx="84">
                  <c:v>1</c:v>
                </c:pt>
                <c:pt idx="85">
                  <c:v>80</c:v>
                </c:pt>
                <c:pt idx="86">
                  <c:v>1</c:v>
                </c:pt>
                <c:pt idx="87">
                  <c:v>1</c:v>
                </c:pt>
                <c:pt idx="88">
                  <c:v>40</c:v>
                </c:pt>
                <c:pt idx="89">
                  <c:v>1</c:v>
                </c:pt>
                <c:pt idx="90">
                  <c:v>1</c:v>
                </c:pt>
                <c:pt idx="91">
                  <c:v>1</c:v>
                </c:pt>
                <c:pt idx="92">
                  <c:v>40</c:v>
                </c:pt>
                <c:pt idx="93">
                  <c:v>1</c:v>
                </c:pt>
                <c:pt idx="94">
                  <c:v>1</c:v>
                </c:pt>
                <c:pt idx="95">
                  <c:v>1</c:v>
                </c:pt>
                <c:pt idx="96">
                  <c:v>1</c:v>
                </c:pt>
                <c:pt idx="97">
                  <c:v>1</c:v>
                </c:pt>
                <c:pt idx="98">
                  <c:v>1</c:v>
                </c:pt>
                <c:pt idx="99">
                  <c:v>1</c:v>
                </c:pt>
                <c:pt idx="100">
                  <c:v>1</c:v>
                </c:pt>
                <c:pt idx="101">
                  <c:v>1</c:v>
                </c:pt>
                <c:pt idx="102">
                  <c:v>1</c:v>
                </c:pt>
                <c:pt idx="103">
                  <c:v>40</c:v>
                </c:pt>
                <c:pt idx="104">
                  <c:v>1</c:v>
                </c:pt>
                <c:pt idx="105">
                  <c:v>1</c:v>
                </c:pt>
                <c:pt idx="106">
                  <c:v>1</c:v>
                </c:pt>
                <c:pt idx="107">
                  <c:v>1</c:v>
                </c:pt>
                <c:pt idx="108">
                  <c:v>50</c:v>
                </c:pt>
                <c:pt idx="109">
                  <c:v>1</c:v>
                </c:pt>
                <c:pt idx="110">
                  <c:v>1</c:v>
                </c:pt>
                <c:pt idx="111">
                  <c:v>1</c:v>
                </c:pt>
                <c:pt idx="112">
                  <c:v>1</c:v>
                </c:pt>
                <c:pt idx="113">
                  <c:v>40</c:v>
                </c:pt>
              </c:numCache>
            </c:numRef>
          </c:val>
        </c:ser>
        <c:ser>
          <c:idx val="4"/>
          <c:order val="4"/>
          <c:tx>
            <c:strRef>
              <c:f>'баланс '!$G$47:$G$360</c:f>
              <c:strCache>
                <c:ptCount val="1"/>
                <c:pt idx="0">
                  <c:v>Небаланс "О т д а ч а"  потребителям ГП/ЭСО                                                  Юридичеслие потребители 300 150 50 0 1940 2280 382 2074 660 181 1297 40 1483 0 48720 0 3830 323 0 9280 755 645 0 481 0 1323 1333 114 1836 168 866 8620 7840 150 26</c:v>
                </c:pt>
              </c:strCache>
            </c:strRef>
          </c:tx>
          <c:spPr>
            <a:solidFill>
              <a:srgbClr val="6600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'!$G$361:$G$478</c:f>
              <c:numCache>
                <c:formatCode>General</c:formatCode>
                <c:ptCount val="118"/>
                <c:pt idx="0">
                  <c:v>340</c:v>
                </c:pt>
                <c:pt idx="1">
                  <c:v>197</c:v>
                </c:pt>
                <c:pt idx="2">
                  <c:v>388</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65640</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52000</c:v>
                </c:pt>
                <c:pt idx="86">
                  <c:v>780</c:v>
                </c:pt>
                <c:pt idx="87">
                  <c:v>882</c:v>
                </c:pt>
                <c:pt idx="88">
                  <c:v>13320</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1440</c:v>
                </c:pt>
                <c:pt idx="104">
                  <c:v>650</c:v>
                </c:pt>
                <c:pt idx="105">
                  <c:v>110</c:v>
                </c:pt>
                <c:pt idx="106">
                  <c:v>0</c:v>
                </c:pt>
                <c:pt idx="107">
                  <c:v>2500</c:v>
                </c:pt>
                <c:pt idx="108">
                  <c:v>1500</c:v>
                </c:pt>
                <c:pt idx="109">
                  <c:v>626</c:v>
                </c:pt>
                <c:pt idx="110">
                  <c:v>1900</c:v>
                </c:pt>
                <c:pt idx="111">
                  <c:v>5000</c:v>
                </c:pt>
                <c:pt idx="112">
                  <c:v>700</c:v>
                </c:pt>
                <c:pt idx="113">
                  <c:v>0</c:v>
                </c:pt>
                <c:pt idx="117">
                  <c:v>3559426.1</c:v>
                </c:pt>
              </c:numCache>
            </c:numRef>
          </c:val>
        </c:ser>
        <c:ser>
          <c:idx val="5"/>
          <c:order val="5"/>
          <c:tx>
            <c:strRef>
              <c:f>'баланс '!$H$47:$H$360</c:f>
              <c:strCache>
                <c:ptCount val="1"/>
                <c:pt idx="0">
                  <c:v>Небаланс "О т д а ч а"  потребителям ГП/ЭСО                                                  Юридичеслие потребители 13 13 4 0 0 16 8 8 18 181 0 4195 0 0 4534 0 9 9 6184 10 0 0 0 13 0 13 14 14 10 8 12 13 13 8 6 9 8 10 11 12 9 9 11 9 7 20 20 20 799 19 20 1</c:v>
                </c:pt>
              </c:strCache>
            </c:strRef>
          </c:tx>
          <c:spPr>
            <a:solidFill>
              <a:srgbClr val="FF8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'!$H$361:$H$478</c:f>
              <c:numCache>
                <c:formatCode>General</c:formatCode>
                <c:ptCount val="11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1175</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0</c:v>
                </c:pt>
                <c:pt idx="51">
                  <c:v>9</c:v>
                </c:pt>
                <c:pt idx="52">
                  <c:v>10</c:v>
                </c:pt>
                <c:pt idx="53">
                  <c:v>8</c:v>
                </c:pt>
                <c:pt idx="54">
                  <c:v>4</c:v>
                </c:pt>
                <c:pt idx="55">
                  <c:v>4</c:v>
                </c:pt>
                <c:pt idx="56">
                  <c:v>5</c:v>
                </c:pt>
                <c:pt idx="57">
                  <c:v>8</c:v>
                </c:pt>
                <c:pt idx="58">
                  <c:v>8</c:v>
                </c:pt>
                <c:pt idx="59">
                  <c:v>0</c:v>
                </c:pt>
                <c:pt idx="60">
                  <c:v>6</c:v>
                </c:pt>
                <c:pt idx="61">
                  <c:v>4</c:v>
                </c:pt>
                <c:pt idx="62">
                  <c:v>12</c:v>
                </c:pt>
                <c:pt idx="63">
                  <c:v>7</c:v>
                </c:pt>
                <c:pt idx="64">
                  <c:v>8</c:v>
                </c:pt>
                <c:pt idx="65">
                  <c:v>8</c:v>
                </c:pt>
                <c:pt idx="66">
                  <c:v>8</c:v>
                </c:pt>
                <c:pt idx="67">
                  <c:v>10</c:v>
                </c:pt>
                <c:pt idx="68">
                  <c:v>5</c:v>
                </c:pt>
                <c:pt idx="69">
                  <c:v>6</c:v>
                </c:pt>
                <c:pt idx="70">
                  <c:v>16</c:v>
                </c:pt>
                <c:pt idx="71">
                  <c:v>12</c:v>
                </c:pt>
                <c:pt idx="72">
                  <c:v>12</c:v>
                </c:pt>
                <c:pt idx="73">
                  <c:v>7</c:v>
                </c:pt>
                <c:pt idx="74">
                  <c:v>8</c:v>
                </c:pt>
                <c:pt idx="75">
                  <c:v>12</c:v>
                </c:pt>
                <c:pt idx="79" formatCode="0">
                  <c:v>0</c:v>
                </c:pt>
                <c:pt idx="80" formatCode="0">
                  <c:v>0</c:v>
                </c:pt>
                <c:pt idx="81" formatCode="0">
                  <c:v>0</c:v>
                </c:pt>
                <c:pt idx="82" formatCode="0">
                  <c:v>0</c:v>
                </c:pt>
                <c:pt idx="83" formatCode="0">
                  <c:v>0</c:v>
                </c:pt>
                <c:pt idx="84" formatCode="0">
                  <c:v>38</c:v>
                </c:pt>
                <c:pt idx="85" formatCode="0">
                  <c:v>0</c:v>
                </c:pt>
                <c:pt idx="86" formatCode="0">
                  <c:v>0</c:v>
                </c:pt>
                <c:pt idx="87" formatCode="0">
                  <c:v>10</c:v>
                </c:pt>
                <c:pt idx="89" formatCode="0">
                  <c:v>4</c:v>
                </c:pt>
                <c:pt idx="91" formatCode="0">
                  <c:v>10</c:v>
                </c:pt>
                <c:pt idx="92" formatCode="0">
                  <c:v>61</c:v>
                </c:pt>
                <c:pt idx="93" formatCode="0">
                  <c:v>0</c:v>
                </c:pt>
                <c:pt idx="94" formatCode="0">
                  <c:v>0</c:v>
                </c:pt>
                <c:pt idx="95" formatCode="0">
                  <c:v>10</c:v>
                </c:pt>
                <c:pt idx="96" formatCode="0">
                  <c:v>10</c:v>
                </c:pt>
                <c:pt idx="97" formatCode="0">
                  <c:v>0</c:v>
                </c:pt>
                <c:pt idx="98" formatCode="0">
                  <c:v>300</c:v>
                </c:pt>
                <c:pt idx="101" formatCode="0">
                  <c:v>8</c:v>
                </c:pt>
                <c:pt idx="103" formatCode="0">
                  <c:v>13</c:v>
                </c:pt>
                <c:pt idx="106" formatCode="0">
                  <c:v>28</c:v>
                </c:pt>
                <c:pt idx="107" formatCode="0">
                  <c:v>0</c:v>
                </c:pt>
                <c:pt idx="108" formatCode="0">
                  <c:v>13</c:v>
                </c:pt>
                <c:pt idx="109" formatCode="0">
                  <c:v>16</c:v>
                </c:pt>
                <c:pt idx="110" formatCode="0">
                  <c:v>10</c:v>
                </c:pt>
                <c:pt idx="111" formatCode="0">
                  <c:v>420</c:v>
                </c:pt>
                <c:pt idx="112" formatCode="0">
                  <c:v>0</c:v>
                </c:pt>
                <c:pt idx="113" formatCode="0">
                  <c:v>75</c:v>
                </c:pt>
                <c:pt idx="117">
                  <c:v>35178.199999999997</c:v>
                </c:pt>
              </c:numCache>
            </c:numRef>
          </c:val>
        </c:ser>
        <c:ser>
          <c:idx val="6"/>
          <c:order val="6"/>
          <c:tx>
            <c:strRef>
              <c:f>'баланс '!$I$47:$I$360</c:f>
              <c:strCache>
                <c:ptCount val="1"/>
                <c:pt idx="0">
                  <c:v>93768 313 163 54 0 1940 2296 390 2082 678 181 1297 4235 1483 0 53254 0 3839 332 6184 9290 755 645 0 494 0 1336 1347 128 1846 176 878 8633 7853 158 267 159 2158 3430 6161 4372 3348 1659 2171 6761 1387 20 20 3060 799 184 7260 4269 12790 7881 1051 1326 546 1</c:v>
                </c:pt>
              </c:strCache>
            </c:strRef>
          </c:tx>
          <c:spPr>
            <a:solidFill>
              <a:srgbClr val="0066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'!$I$361:$I$478</c:f>
              <c:numCache>
                <c:formatCode>General</c:formatCode>
                <c:ptCount val="118"/>
                <c:pt idx="0">
                  <c:v>344</c:v>
                </c:pt>
                <c:pt idx="1">
                  <c:v>202</c:v>
                </c:pt>
                <c:pt idx="2">
                  <c:v>392</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66815</c:v>
                </c:pt>
                <c:pt idx="22">
                  <c:v>76</c:v>
                </c:pt>
                <c:pt idx="23">
                  <c:v>410</c:v>
                </c:pt>
                <c:pt idx="24">
                  <c:v>683</c:v>
                </c:pt>
                <c:pt idx="25">
                  <c:v>147</c:v>
                </c:pt>
                <c:pt idx="26">
                  <c:v>0</c:v>
                </c:pt>
                <c:pt idx="27">
                  <c:v>0</c:v>
                </c:pt>
                <c:pt idx="28">
                  <c:v>7214</c:v>
                </c:pt>
                <c:pt idx="29">
                  <c:v>15288</c:v>
                </c:pt>
                <c:pt idx="30">
                  <c:v>5648</c:v>
                </c:pt>
                <c:pt idx="31">
                  <c:v>6240</c:v>
                </c:pt>
                <c:pt idx="32">
                  <c:v>3880</c:v>
                </c:pt>
                <c:pt idx="33">
                  <c:v>5816</c:v>
                </c:pt>
                <c:pt idx="34">
                  <c:v>5928</c:v>
                </c:pt>
                <c:pt idx="35">
                  <c:v>309</c:v>
                </c:pt>
                <c:pt idx="36">
                  <c:v>489</c:v>
                </c:pt>
                <c:pt idx="37">
                  <c:v>3</c:v>
                </c:pt>
                <c:pt idx="38">
                  <c:v>279</c:v>
                </c:pt>
                <c:pt idx="39">
                  <c:v>275</c:v>
                </c:pt>
                <c:pt idx="40">
                  <c:v>222</c:v>
                </c:pt>
                <c:pt idx="41">
                  <c:v>8</c:v>
                </c:pt>
                <c:pt idx="42">
                  <c:v>16</c:v>
                </c:pt>
                <c:pt idx="43">
                  <c:v>714</c:v>
                </c:pt>
                <c:pt idx="44">
                  <c:v>598</c:v>
                </c:pt>
                <c:pt idx="45">
                  <c:v>816</c:v>
                </c:pt>
                <c:pt idx="46">
                  <c:v>2000</c:v>
                </c:pt>
                <c:pt idx="47">
                  <c:v>2502</c:v>
                </c:pt>
                <c:pt idx="48">
                  <c:v>537</c:v>
                </c:pt>
                <c:pt idx="49">
                  <c:v>6</c:v>
                </c:pt>
                <c:pt idx="50">
                  <c:v>158</c:v>
                </c:pt>
                <c:pt idx="51">
                  <c:v>20</c:v>
                </c:pt>
                <c:pt idx="52">
                  <c:v>555</c:v>
                </c:pt>
                <c:pt idx="53">
                  <c:v>878</c:v>
                </c:pt>
                <c:pt idx="54">
                  <c:v>578</c:v>
                </c:pt>
                <c:pt idx="55">
                  <c:v>391</c:v>
                </c:pt>
                <c:pt idx="56">
                  <c:v>162</c:v>
                </c:pt>
                <c:pt idx="57">
                  <c:v>619</c:v>
                </c:pt>
                <c:pt idx="58">
                  <c:v>66</c:v>
                </c:pt>
                <c:pt idx="59">
                  <c:v>26</c:v>
                </c:pt>
                <c:pt idx="60">
                  <c:v>39</c:v>
                </c:pt>
                <c:pt idx="61">
                  <c:v>28</c:v>
                </c:pt>
                <c:pt idx="62">
                  <c:v>48</c:v>
                </c:pt>
                <c:pt idx="63">
                  <c:v>86</c:v>
                </c:pt>
                <c:pt idx="64">
                  <c:v>1008</c:v>
                </c:pt>
                <c:pt idx="65">
                  <c:v>38</c:v>
                </c:pt>
                <c:pt idx="66">
                  <c:v>980</c:v>
                </c:pt>
                <c:pt idx="67">
                  <c:v>122</c:v>
                </c:pt>
                <c:pt idx="68">
                  <c:v>82</c:v>
                </c:pt>
                <c:pt idx="69">
                  <c:v>110</c:v>
                </c:pt>
                <c:pt idx="70">
                  <c:v>1216</c:v>
                </c:pt>
                <c:pt idx="71">
                  <c:v>382</c:v>
                </c:pt>
                <c:pt idx="72">
                  <c:v>782</c:v>
                </c:pt>
                <c:pt idx="73">
                  <c:v>7</c:v>
                </c:pt>
                <c:pt idx="74">
                  <c:v>218</c:v>
                </c:pt>
                <c:pt idx="75">
                  <c:v>59</c:v>
                </c:pt>
                <c:pt idx="79">
                  <c:v>0</c:v>
                </c:pt>
                <c:pt idx="80">
                  <c:v>0</c:v>
                </c:pt>
                <c:pt idx="81">
                  <c:v>0</c:v>
                </c:pt>
                <c:pt idx="82">
                  <c:v>368</c:v>
                </c:pt>
                <c:pt idx="83">
                  <c:v>241</c:v>
                </c:pt>
                <c:pt idx="84">
                  <c:v>494</c:v>
                </c:pt>
                <c:pt idx="85">
                  <c:v>52000</c:v>
                </c:pt>
                <c:pt idx="86">
                  <c:v>780</c:v>
                </c:pt>
                <c:pt idx="87">
                  <c:v>892</c:v>
                </c:pt>
                <c:pt idx="88">
                  <c:v>13320</c:v>
                </c:pt>
                <c:pt idx="89">
                  <c:v>712</c:v>
                </c:pt>
                <c:pt idx="90">
                  <c:v>2200</c:v>
                </c:pt>
                <c:pt idx="91">
                  <c:v>710</c:v>
                </c:pt>
                <c:pt idx="92">
                  <c:v>61</c:v>
                </c:pt>
                <c:pt idx="93">
                  <c:v>4950</c:v>
                </c:pt>
                <c:pt idx="94">
                  <c:v>50</c:v>
                </c:pt>
                <c:pt idx="95">
                  <c:v>288</c:v>
                </c:pt>
                <c:pt idx="96">
                  <c:v>616</c:v>
                </c:pt>
                <c:pt idx="97">
                  <c:v>0</c:v>
                </c:pt>
                <c:pt idx="98">
                  <c:v>8000</c:v>
                </c:pt>
                <c:pt idx="99">
                  <c:v>710</c:v>
                </c:pt>
                <c:pt idx="100">
                  <c:v>1026</c:v>
                </c:pt>
                <c:pt idx="101">
                  <c:v>1113</c:v>
                </c:pt>
                <c:pt idx="102">
                  <c:v>152</c:v>
                </c:pt>
                <c:pt idx="103">
                  <c:v>1453</c:v>
                </c:pt>
                <c:pt idx="104">
                  <c:v>650</c:v>
                </c:pt>
                <c:pt idx="105">
                  <c:v>110</c:v>
                </c:pt>
                <c:pt idx="106">
                  <c:v>28</c:v>
                </c:pt>
                <c:pt idx="107">
                  <c:v>2500</c:v>
                </c:pt>
                <c:pt idx="108">
                  <c:v>1513</c:v>
                </c:pt>
                <c:pt idx="109">
                  <c:v>642</c:v>
                </c:pt>
                <c:pt idx="110">
                  <c:v>1910</c:v>
                </c:pt>
                <c:pt idx="111">
                  <c:v>5420</c:v>
                </c:pt>
                <c:pt idx="112">
                  <c:v>700</c:v>
                </c:pt>
                <c:pt idx="113">
                  <c:v>75</c:v>
                </c:pt>
                <c:pt idx="117">
                  <c:v>3746225.3</c:v>
                </c:pt>
              </c:numCache>
            </c:numRef>
          </c:val>
        </c:ser>
        <c:ser>
          <c:idx val="7"/>
          <c:order val="7"/>
          <c:tx>
            <c:strRef>
              <c:f>'баланс '!$J$47:$J$360</c:f>
              <c:strCache>
                <c:ptCount val="1"/>
                <c:pt idx="0">
                  <c:v>93768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'!$J$361:$J$478</c:f>
              <c:numCache>
                <c:formatCode>0.00</c:formatCode>
                <c:ptCount val="11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5">
                  <c:v>0</c:v>
                </c:pt>
                <c:pt idx="106">
                  <c:v>0</c:v>
                </c:pt>
                <c:pt idx="107">
                  <c:v>0</c:v>
                </c:pt>
                <c:pt idx="108">
                  <c:v>0</c:v>
                </c:pt>
                <c:pt idx="109">
                  <c:v>0</c:v>
                </c:pt>
                <c:pt idx="110">
                  <c:v>0</c:v>
                </c:pt>
                <c:pt idx="111">
                  <c:v>0</c:v>
                </c:pt>
                <c:pt idx="112">
                  <c:v>0</c:v>
                </c:pt>
                <c:pt idx="113">
                  <c:v>0</c:v>
                </c:pt>
              </c:numCache>
            </c:numRef>
          </c:val>
        </c:ser>
        <c:ser>
          <c:idx val="8"/>
          <c:order val="8"/>
          <c:tx>
            <c:strRef>
              <c:f>'баланс '!$K$47:$K$360</c:f>
              <c:strCache>
                <c:ptCount val="1"/>
                <c:pt idx="0">
                  <c:v>93768 НН НН НН НН НН НН НН НН НН НН НН НН НН СН СН СН НН НН НН НН НН НН НН НН *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c:v>
                </c:pt>
              </c:strCache>
            </c:strRef>
          </c:tx>
          <c:spPr>
            <a:solidFill>
              <a:srgbClr val="000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'!$K$361:$K$478</c:f>
              <c:numCache>
                <c:formatCode>0.00</c:formatCode>
                <c:ptCount val="118"/>
                <c:pt idx="26">
                  <c:v>0</c:v>
                </c:pt>
                <c:pt idx="41">
                  <c:v>0</c:v>
                </c:pt>
                <c:pt idx="73">
                  <c:v>0</c:v>
                </c:pt>
                <c:pt idx="81">
                  <c:v>0</c:v>
                </c:pt>
                <c:pt idx="106">
                  <c:v>0</c:v>
                </c:pt>
              </c:numCache>
            </c:numRef>
          </c:val>
        </c:ser>
        <c:ser>
          <c:idx val="9"/>
          <c:order val="9"/>
          <c:tx>
            <c:strRef>
              <c:f>'баланс '!$L$47:$L$360</c:f>
              <c:strCache>
                <c:ptCount val="1"/>
                <c:pt idx="0">
                  <c:v>93768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'!$L$361:$L$478</c:f>
              <c:numCache>
                <c:formatCode>0</c:formatCode>
                <c:ptCount val="11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453263</c:v>
                </c:pt>
                <c:pt idx="51">
                  <c:v>7791040020732</c:v>
                </c:pt>
                <c:pt idx="52">
                  <c:v>7791047054236</c:v>
                </c:pt>
                <c:pt idx="53">
                  <c:v>66112065</c:v>
                </c:pt>
                <c:pt idx="54">
                  <c:v>54435900059</c:v>
                </c:pt>
                <c:pt idx="55">
                  <c:v>55235301348</c:v>
                </c:pt>
                <c:pt idx="56">
                  <c:v>707121</c:v>
                </c:pt>
                <c:pt idx="57">
                  <c:v>7791020023807</c:v>
                </c:pt>
                <c:pt idx="58">
                  <c:v>71287110929059</c:v>
                </c:pt>
                <c:pt idx="59">
                  <c:v>121075</c:v>
                </c:pt>
                <c:pt idx="60">
                  <c:v>3122</c:v>
                </c:pt>
                <c:pt idx="61">
                  <c:v>5441500111</c:v>
                </c:pt>
                <c:pt idx="62">
                  <c:v>7728</c:v>
                </c:pt>
                <c:pt idx="63">
                  <c:v>781799</c:v>
                </c:pt>
                <c:pt idx="64">
                  <c:v>110713</c:v>
                </c:pt>
                <c:pt idx="65">
                  <c:v>832748</c:v>
                </c:pt>
                <c:pt idx="66">
                  <c:v>7807041000458</c:v>
                </c:pt>
                <c:pt idx="67">
                  <c:v>77910480015771</c:v>
                </c:pt>
                <c:pt idx="68">
                  <c:v>783126</c:v>
                </c:pt>
                <c:pt idx="69">
                  <c:v>445988</c:v>
                </c:pt>
                <c:pt idx="70">
                  <c:v>7882050001357</c:v>
                </c:pt>
                <c:pt idx="71">
                  <c:v>7791020024306</c:v>
                </c:pt>
                <c:pt idx="72">
                  <c:v>44119159</c:v>
                </c:pt>
                <c:pt idx="73">
                  <c:v>721530</c:v>
                </c:pt>
                <c:pt idx="74">
                  <c:v>7780050061792</c:v>
                </c:pt>
                <c:pt idx="75">
                  <c:v>7795059001983</c:v>
                </c:pt>
                <c:pt idx="79" formatCode="@">
                  <c:v>0</c:v>
                </c:pt>
                <c:pt idx="80">
                  <c:v>603580304917224</c:v>
                </c:pt>
                <c:pt idx="81" formatCode="General">
                  <c:v>601100</c:v>
                </c:pt>
                <c:pt idx="82">
                  <c:v>603751209928859</c:v>
                </c:pt>
                <c:pt idx="83" formatCode="General">
                  <c:v>21272</c:v>
                </c:pt>
                <c:pt idx="84" formatCode="General">
                  <c:v>6812964</c:v>
                </c:pt>
                <c:pt idx="85" formatCode="General">
                  <c:v>161885</c:v>
                </c:pt>
                <c:pt idx="86">
                  <c:v>747980100749372</c:v>
                </c:pt>
                <c:pt idx="87" formatCode="General">
                  <c:v>780793</c:v>
                </c:pt>
                <c:pt idx="88" formatCode="General">
                  <c:v>865601</c:v>
                </c:pt>
                <c:pt idx="89">
                  <c:v>603580809714854</c:v>
                </c:pt>
                <c:pt idx="90" formatCode="General">
                  <c:v>261153</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General">
                  <c:v>2838464</c:v>
                </c:pt>
                <c:pt idx="105" formatCode="General">
                  <c:v>806160</c:v>
                </c:pt>
                <c:pt idx="106" formatCode="General">
                  <c:v>11883</c:v>
                </c:pt>
                <c:pt idx="107" formatCode="General">
                  <c:v>11122366</c:v>
                </c:pt>
                <c:pt idx="108">
                  <c:v>9072046004143</c:v>
                </c:pt>
                <c:pt idx="109">
                  <c:v>7129027023696</c:v>
                </c:pt>
                <c:pt idx="110">
                  <c:v>357217</c:v>
                </c:pt>
                <c:pt idx="111">
                  <c:v>9615792</c:v>
                </c:pt>
                <c:pt idx="112">
                  <c:v>65805705</c:v>
                </c:pt>
                <c:pt idx="113">
                  <c:v>7911733</c:v>
                </c:pt>
              </c:numCache>
            </c:numRef>
          </c:val>
        </c:ser>
        <c:dLbls>
          <c:showLegendKey val="0"/>
          <c:showVal val="0"/>
          <c:showCatName val="0"/>
          <c:showSerName val="0"/>
          <c:showPercent val="0"/>
          <c:showBubbleSize val="0"/>
        </c:dLbls>
        <c:gapWidth val="150"/>
        <c:axId val="163986048"/>
        <c:axId val="164020608"/>
      </c:barChart>
      <c:catAx>
        <c:axId val="16398604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4020608"/>
        <c:crosses val="autoZero"/>
        <c:auto val="1"/>
        <c:lblAlgn val="ctr"/>
        <c:lblOffset val="100"/>
        <c:tickLblSkip val="4"/>
        <c:tickMarkSkip val="1"/>
        <c:noMultiLvlLbl val="0"/>
      </c:catAx>
      <c:valAx>
        <c:axId val="164020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39860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'!$C$47:$C$360</c:f>
              <c:strCache>
                <c:ptCount val="1"/>
                <c:pt idx="0">
                  <c:v>Небаланс "О т д а ч а"  потребителям ГП/ЭСО                                                  Юридичеслие потребители 331440 207222 31976 217 301770 480 40248 61483 3521 44956 313526 10053 107726 0 26741 17814 555109 60329 9900 10483 71908 46466 608 36237 </c:v>
                </c:pt>
              </c:strCache>
            </c:strRef>
          </c:tx>
          <c:spPr>
            <a:solidFill>
              <a:srgbClr val="9999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'!$C$361:$C$478</c:f>
              <c:numCache>
                <c:formatCode>General</c:formatCode>
                <c:ptCount val="118"/>
                <c:pt idx="0">
                  <c:v>3486</c:v>
                </c:pt>
                <c:pt idx="1">
                  <c:v>4125</c:v>
                </c:pt>
                <c:pt idx="2">
                  <c:v>9900</c:v>
                </c:pt>
                <c:pt idx="4">
                  <c:v>23092</c:v>
                </c:pt>
                <c:pt idx="5">
                  <c:v>47789</c:v>
                </c:pt>
                <c:pt idx="6">
                  <c:v>36626</c:v>
                </c:pt>
                <c:pt idx="7">
                  <c:v>77594</c:v>
                </c:pt>
                <c:pt idx="8">
                  <c:v>35676</c:v>
                </c:pt>
                <c:pt idx="9">
                  <c:v>27025</c:v>
                </c:pt>
                <c:pt idx="10">
                  <c:v>16921</c:v>
                </c:pt>
                <c:pt idx="11">
                  <c:v>7980</c:v>
                </c:pt>
                <c:pt idx="12">
                  <c:v>32352</c:v>
                </c:pt>
                <c:pt idx="13">
                  <c:v>31095</c:v>
                </c:pt>
                <c:pt idx="14">
                  <c:v>20955</c:v>
                </c:pt>
                <c:pt idx="15">
                  <c:v>17516</c:v>
                </c:pt>
                <c:pt idx="16">
                  <c:v>31200</c:v>
                </c:pt>
                <c:pt idx="17">
                  <c:v>12692</c:v>
                </c:pt>
                <c:pt idx="18">
                  <c:v>16445</c:v>
                </c:pt>
                <c:pt idx="19">
                  <c:v>16518</c:v>
                </c:pt>
                <c:pt idx="21">
                  <c:v>9637</c:v>
                </c:pt>
                <c:pt idx="22">
                  <c:v>5470</c:v>
                </c:pt>
                <c:pt idx="23">
                  <c:v>4305</c:v>
                </c:pt>
                <c:pt idx="24">
                  <c:v>26582</c:v>
                </c:pt>
                <c:pt idx="25">
                  <c:v>32770</c:v>
                </c:pt>
                <c:pt idx="26">
                  <c:v>39315</c:v>
                </c:pt>
                <c:pt idx="27">
                  <c:v>3910</c:v>
                </c:pt>
                <c:pt idx="28">
                  <c:v>13651</c:v>
                </c:pt>
                <c:pt idx="29">
                  <c:v>18354</c:v>
                </c:pt>
                <c:pt idx="30">
                  <c:v>22866</c:v>
                </c:pt>
                <c:pt idx="31">
                  <c:v>6063</c:v>
                </c:pt>
                <c:pt idx="32">
                  <c:v>12982</c:v>
                </c:pt>
                <c:pt idx="33">
                  <c:v>13998</c:v>
                </c:pt>
                <c:pt idx="34">
                  <c:v>16400</c:v>
                </c:pt>
                <c:pt idx="35">
                  <c:v>2577</c:v>
                </c:pt>
                <c:pt idx="36">
                  <c:v>15511</c:v>
                </c:pt>
                <c:pt idx="37">
                  <c:v>3870</c:v>
                </c:pt>
                <c:pt idx="38">
                  <c:v>2598</c:v>
                </c:pt>
                <c:pt idx="39">
                  <c:v>11927</c:v>
                </c:pt>
                <c:pt idx="40">
                  <c:v>9390</c:v>
                </c:pt>
                <c:pt idx="41">
                  <c:v>4532</c:v>
                </c:pt>
                <c:pt idx="42">
                  <c:v>23000</c:v>
                </c:pt>
                <c:pt idx="43">
                  <c:v>14478</c:v>
                </c:pt>
                <c:pt idx="44">
                  <c:v>12129</c:v>
                </c:pt>
                <c:pt idx="45">
                  <c:v>13249</c:v>
                </c:pt>
                <c:pt idx="46">
                  <c:v>26131</c:v>
                </c:pt>
                <c:pt idx="47">
                  <c:v>49205</c:v>
                </c:pt>
                <c:pt idx="48">
                  <c:v>9124</c:v>
                </c:pt>
                <c:pt idx="49">
                  <c:v>3780</c:v>
                </c:pt>
                <c:pt idx="50">
                  <c:v>6531</c:v>
                </c:pt>
                <c:pt idx="51">
                  <c:v>139</c:v>
                </c:pt>
                <c:pt idx="52">
                  <c:v>2952</c:v>
                </c:pt>
                <c:pt idx="53">
                  <c:v>69440</c:v>
                </c:pt>
                <c:pt idx="54">
                  <c:v>26065</c:v>
                </c:pt>
                <c:pt idx="55">
                  <c:v>44148</c:v>
                </c:pt>
                <c:pt idx="56">
                  <c:v>18975</c:v>
                </c:pt>
                <c:pt idx="57">
                  <c:v>22034</c:v>
                </c:pt>
                <c:pt idx="58">
                  <c:v>7257</c:v>
                </c:pt>
                <c:pt idx="59">
                  <c:v>252</c:v>
                </c:pt>
                <c:pt idx="60">
                  <c:v>7078</c:v>
                </c:pt>
                <c:pt idx="61">
                  <c:v>9116</c:v>
                </c:pt>
                <c:pt idx="62">
                  <c:v>9704</c:v>
                </c:pt>
                <c:pt idx="63">
                  <c:v>4228</c:v>
                </c:pt>
                <c:pt idx="64">
                  <c:v>7305</c:v>
                </c:pt>
                <c:pt idx="65">
                  <c:v>57328</c:v>
                </c:pt>
                <c:pt idx="66">
                  <c:v>1773</c:v>
                </c:pt>
                <c:pt idx="67">
                  <c:v>1282</c:v>
                </c:pt>
                <c:pt idx="68">
                  <c:v>7850</c:v>
                </c:pt>
                <c:pt idx="69">
                  <c:v>2193</c:v>
                </c:pt>
                <c:pt idx="70">
                  <c:v>6570</c:v>
                </c:pt>
                <c:pt idx="71">
                  <c:v>19727</c:v>
                </c:pt>
                <c:pt idx="72">
                  <c:v>58920</c:v>
                </c:pt>
                <c:pt idx="73">
                  <c:v>6194</c:v>
                </c:pt>
                <c:pt idx="74">
                  <c:v>790</c:v>
                </c:pt>
                <c:pt idx="75">
                  <c:v>0</c:v>
                </c:pt>
                <c:pt idx="79" formatCode="0">
                  <c:v>44220</c:v>
                </c:pt>
                <c:pt idx="80">
                  <c:v>13915</c:v>
                </c:pt>
                <c:pt idx="81">
                  <c:v>40607</c:v>
                </c:pt>
                <c:pt idx="82">
                  <c:v>15692</c:v>
                </c:pt>
                <c:pt idx="83">
                  <c:v>94652</c:v>
                </c:pt>
                <c:pt idx="84">
                  <c:v>8395</c:v>
                </c:pt>
                <c:pt idx="85">
                  <c:v>6804</c:v>
                </c:pt>
                <c:pt idx="86">
                  <c:v>44022</c:v>
                </c:pt>
                <c:pt idx="87" formatCode="0">
                  <c:v>17484</c:v>
                </c:pt>
                <c:pt idx="88">
                  <c:v>7101</c:v>
                </c:pt>
                <c:pt idx="89">
                  <c:v>11689</c:v>
                </c:pt>
                <c:pt idx="90" formatCode="0">
                  <c:v>183498</c:v>
                </c:pt>
                <c:pt idx="91" formatCode="0">
                  <c:v>4935</c:v>
                </c:pt>
                <c:pt idx="92" formatCode="0">
                  <c:v>165012</c:v>
                </c:pt>
                <c:pt idx="93" formatCode="0">
                  <c:v>270776</c:v>
                </c:pt>
                <c:pt idx="94" formatCode="0">
                  <c:v>88025</c:v>
                </c:pt>
                <c:pt idx="95" formatCode="0">
                  <c:v>29972</c:v>
                </c:pt>
                <c:pt idx="96" formatCode="0">
                  <c:v>23548</c:v>
                </c:pt>
                <c:pt idx="97" formatCode="0">
                  <c:v>21717</c:v>
                </c:pt>
                <c:pt idx="98" formatCode="0">
                  <c:v>102416</c:v>
                </c:pt>
                <c:pt idx="99" formatCode="0">
                  <c:v>23112</c:v>
                </c:pt>
                <c:pt idx="100" formatCode="0">
                  <c:v>30184</c:v>
                </c:pt>
                <c:pt idx="101" formatCode="0">
                  <c:v>23482</c:v>
                </c:pt>
                <c:pt idx="102" formatCode="0">
                  <c:v>3861</c:v>
                </c:pt>
                <c:pt idx="103" formatCode="0">
                  <c:v>2136</c:v>
                </c:pt>
                <c:pt idx="104">
                  <c:v>152613</c:v>
                </c:pt>
                <c:pt idx="105">
                  <c:v>83495</c:v>
                </c:pt>
                <c:pt idx="106">
                  <c:v>143049</c:v>
                </c:pt>
                <c:pt idx="107">
                  <c:v>8868</c:v>
                </c:pt>
                <c:pt idx="108">
                  <c:v>260</c:v>
                </c:pt>
                <c:pt idx="109">
                  <c:v>12204</c:v>
                </c:pt>
                <c:pt idx="110">
                  <c:v>764485</c:v>
                </c:pt>
                <c:pt idx="111">
                  <c:v>34771</c:v>
                </c:pt>
                <c:pt idx="112">
                  <c:v>80100</c:v>
                </c:pt>
                <c:pt idx="113">
                  <c:v>9110.59</c:v>
                </c:pt>
              </c:numCache>
            </c:numRef>
          </c:val>
        </c:ser>
        <c:ser>
          <c:idx val="1"/>
          <c:order val="1"/>
          <c:tx>
            <c:strRef>
              <c:f>'баланс '!$D$47:$D$360</c:f>
              <c:strCache>
                <c:ptCount val="1"/>
                <c:pt idx="0">
                  <c:v>Небаланс "О т д а ч а"  потребителям ГП/ЭСО                                                  Юридичеслие потребители 331740 207372 32026 217 303710 537 40630 63557 3543 45137 314823 10093 109209 0 27147 17814 558939 60652 9900 10715 72663 47111 608 36718 </c:v>
                </c:pt>
              </c:strCache>
            </c:strRef>
          </c:tx>
          <c:spPr>
            <a:solidFill>
              <a:srgbClr val="9933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'!$D$361:$D$478</c:f>
              <c:numCache>
                <c:formatCode>General</c:formatCode>
                <c:ptCount val="118"/>
                <c:pt idx="0">
                  <c:v>3826</c:v>
                </c:pt>
                <c:pt idx="1">
                  <c:v>4322</c:v>
                </c:pt>
                <c:pt idx="2">
                  <c:v>10288</c:v>
                </c:pt>
                <c:pt idx="4">
                  <c:v>23328</c:v>
                </c:pt>
                <c:pt idx="5">
                  <c:v>48413</c:v>
                </c:pt>
                <c:pt idx="6">
                  <c:v>37289</c:v>
                </c:pt>
                <c:pt idx="7">
                  <c:v>78188</c:v>
                </c:pt>
                <c:pt idx="8">
                  <c:v>36213</c:v>
                </c:pt>
                <c:pt idx="9">
                  <c:v>27349</c:v>
                </c:pt>
                <c:pt idx="10">
                  <c:v>17142</c:v>
                </c:pt>
                <c:pt idx="11">
                  <c:v>8092</c:v>
                </c:pt>
                <c:pt idx="12">
                  <c:v>35352</c:v>
                </c:pt>
                <c:pt idx="13">
                  <c:v>31476</c:v>
                </c:pt>
                <c:pt idx="14">
                  <c:v>21273</c:v>
                </c:pt>
                <c:pt idx="15">
                  <c:v>17914</c:v>
                </c:pt>
                <c:pt idx="16">
                  <c:v>31240</c:v>
                </c:pt>
                <c:pt idx="17">
                  <c:v>14692</c:v>
                </c:pt>
                <c:pt idx="18">
                  <c:v>19445</c:v>
                </c:pt>
                <c:pt idx="19">
                  <c:v>19518</c:v>
                </c:pt>
                <c:pt idx="21">
                  <c:v>11278</c:v>
                </c:pt>
                <c:pt idx="22">
                  <c:v>5543</c:v>
                </c:pt>
                <c:pt idx="23">
                  <c:v>4705</c:v>
                </c:pt>
                <c:pt idx="24">
                  <c:v>27261</c:v>
                </c:pt>
                <c:pt idx="25">
                  <c:v>32910</c:v>
                </c:pt>
                <c:pt idx="26">
                  <c:v>39315</c:v>
                </c:pt>
                <c:pt idx="27">
                  <c:v>3910</c:v>
                </c:pt>
                <c:pt idx="28">
                  <c:v>13831</c:v>
                </c:pt>
                <c:pt idx="29">
                  <c:v>18736</c:v>
                </c:pt>
                <c:pt idx="30">
                  <c:v>23007</c:v>
                </c:pt>
                <c:pt idx="31">
                  <c:v>6375</c:v>
                </c:pt>
                <c:pt idx="32">
                  <c:v>13079</c:v>
                </c:pt>
                <c:pt idx="33">
                  <c:v>14143</c:v>
                </c:pt>
                <c:pt idx="34">
                  <c:v>16548</c:v>
                </c:pt>
                <c:pt idx="35">
                  <c:v>2874</c:v>
                </c:pt>
                <c:pt idx="36">
                  <c:v>15994</c:v>
                </c:pt>
                <c:pt idx="37">
                  <c:v>3873</c:v>
                </c:pt>
                <c:pt idx="38">
                  <c:v>2873</c:v>
                </c:pt>
                <c:pt idx="39">
                  <c:v>12195</c:v>
                </c:pt>
                <c:pt idx="40">
                  <c:v>9602</c:v>
                </c:pt>
                <c:pt idx="41">
                  <c:v>4532</c:v>
                </c:pt>
                <c:pt idx="42">
                  <c:v>23000</c:v>
                </c:pt>
                <c:pt idx="43">
                  <c:v>15178</c:v>
                </c:pt>
                <c:pt idx="44">
                  <c:v>12723</c:v>
                </c:pt>
                <c:pt idx="45">
                  <c:v>14058</c:v>
                </c:pt>
                <c:pt idx="46">
                  <c:v>28131</c:v>
                </c:pt>
                <c:pt idx="47">
                  <c:v>51700</c:v>
                </c:pt>
                <c:pt idx="48">
                  <c:v>9653</c:v>
                </c:pt>
                <c:pt idx="49">
                  <c:v>3780</c:v>
                </c:pt>
                <c:pt idx="50">
                  <c:v>6689</c:v>
                </c:pt>
                <c:pt idx="51">
                  <c:v>150</c:v>
                </c:pt>
                <c:pt idx="52">
                  <c:v>3497</c:v>
                </c:pt>
                <c:pt idx="53">
                  <c:v>70310</c:v>
                </c:pt>
                <c:pt idx="54">
                  <c:v>26639</c:v>
                </c:pt>
                <c:pt idx="55">
                  <c:v>44535</c:v>
                </c:pt>
                <c:pt idx="56">
                  <c:v>19132</c:v>
                </c:pt>
                <c:pt idx="57">
                  <c:v>22645</c:v>
                </c:pt>
                <c:pt idx="58">
                  <c:v>7315</c:v>
                </c:pt>
                <c:pt idx="59">
                  <c:v>278</c:v>
                </c:pt>
                <c:pt idx="60">
                  <c:v>7111</c:v>
                </c:pt>
                <c:pt idx="61">
                  <c:v>9140</c:v>
                </c:pt>
                <c:pt idx="62">
                  <c:v>9740</c:v>
                </c:pt>
                <c:pt idx="63">
                  <c:v>4307</c:v>
                </c:pt>
                <c:pt idx="64">
                  <c:v>8305</c:v>
                </c:pt>
                <c:pt idx="65">
                  <c:v>57358</c:v>
                </c:pt>
                <c:pt idx="66">
                  <c:v>2745</c:v>
                </c:pt>
                <c:pt idx="67">
                  <c:v>1394</c:v>
                </c:pt>
                <c:pt idx="68">
                  <c:v>7927</c:v>
                </c:pt>
                <c:pt idx="69">
                  <c:v>2297</c:v>
                </c:pt>
                <c:pt idx="70">
                  <c:v>7770</c:v>
                </c:pt>
                <c:pt idx="71">
                  <c:v>20097</c:v>
                </c:pt>
                <c:pt idx="72">
                  <c:v>59690</c:v>
                </c:pt>
                <c:pt idx="73">
                  <c:v>6194</c:v>
                </c:pt>
                <c:pt idx="74">
                  <c:v>1000</c:v>
                </c:pt>
                <c:pt idx="75">
                  <c:v>47</c:v>
                </c:pt>
                <c:pt idx="79" formatCode="0">
                  <c:v>44220</c:v>
                </c:pt>
                <c:pt idx="80">
                  <c:v>13915</c:v>
                </c:pt>
                <c:pt idx="81">
                  <c:v>40607</c:v>
                </c:pt>
                <c:pt idx="82">
                  <c:v>16060</c:v>
                </c:pt>
                <c:pt idx="83">
                  <c:v>94893</c:v>
                </c:pt>
                <c:pt idx="84">
                  <c:v>8851</c:v>
                </c:pt>
                <c:pt idx="85">
                  <c:v>7454</c:v>
                </c:pt>
                <c:pt idx="86">
                  <c:v>44802</c:v>
                </c:pt>
                <c:pt idx="87" formatCode="0">
                  <c:v>18366</c:v>
                </c:pt>
                <c:pt idx="88">
                  <c:v>7434</c:v>
                </c:pt>
                <c:pt idx="89">
                  <c:v>12397</c:v>
                </c:pt>
                <c:pt idx="90" formatCode="0">
                  <c:v>185698</c:v>
                </c:pt>
                <c:pt idx="91" formatCode="0">
                  <c:v>5635</c:v>
                </c:pt>
                <c:pt idx="92" formatCode="0">
                  <c:v>165012</c:v>
                </c:pt>
                <c:pt idx="93" formatCode="0">
                  <c:v>275726</c:v>
                </c:pt>
                <c:pt idx="94" formatCode="0">
                  <c:v>88075</c:v>
                </c:pt>
                <c:pt idx="95" formatCode="0">
                  <c:v>30250</c:v>
                </c:pt>
                <c:pt idx="96" formatCode="0">
                  <c:v>24154</c:v>
                </c:pt>
                <c:pt idx="97" formatCode="0">
                  <c:v>21717</c:v>
                </c:pt>
                <c:pt idx="98" formatCode="0">
                  <c:v>110116</c:v>
                </c:pt>
                <c:pt idx="99" formatCode="0">
                  <c:v>23822</c:v>
                </c:pt>
                <c:pt idx="100" formatCode="0">
                  <c:v>31210</c:v>
                </c:pt>
                <c:pt idx="101" formatCode="0">
                  <c:v>24587</c:v>
                </c:pt>
                <c:pt idx="102" formatCode="0">
                  <c:v>4013</c:v>
                </c:pt>
                <c:pt idx="103" formatCode="0">
                  <c:v>2172</c:v>
                </c:pt>
                <c:pt idx="104">
                  <c:v>153263</c:v>
                </c:pt>
                <c:pt idx="105">
                  <c:v>83605</c:v>
                </c:pt>
                <c:pt idx="106">
                  <c:v>143049</c:v>
                </c:pt>
                <c:pt idx="107">
                  <c:v>11368</c:v>
                </c:pt>
                <c:pt idx="108">
                  <c:v>290</c:v>
                </c:pt>
                <c:pt idx="109">
                  <c:v>12830</c:v>
                </c:pt>
                <c:pt idx="110">
                  <c:v>766385</c:v>
                </c:pt>
                <c:pt idx="111">
                  <c:v>39771</c:v>
                </c:pt>
                <c:pt idx="112">
                  <c:v>80800</c:v>
                </c:pt>
                <c:pt idx="113">
                  <c:v>9110.59</c:v>
                </c:pt>
              </c:numCache>
            </c:numRef>
          </c:val>
        </c:ser>
        <c:ser>
          <c:idx val="2"/>
          <c:order val="2"/>
          <c:tx>
            <c:strRef>
              <c:f>'баланс '!$E$47:$E$360</c:f>
              <c:strCache>
                <c:ptCount val="1"/>
                <c:pt idx="0">
                  <c:v>Небаланс "О т д а ч а"  потребителям ГП/ЭСО                                                  Юридичеслие потребители 300 150 50 0 1940 57 382 2074 22 181 1297 40 1483 0 406 0 3830 323 0 232 755 645 0 481 0 1323 1333 114 1836 168 866 431 196 150 261 150 43</c:v>
                </c:pt>
              </c:strCache>
            </c:strRef>
          </c:tx>
          <c:spPr>
            <a:solidFill>
              <a:srgbClr val="FFFF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'!$E$361:$E$478</c:f>
              <c:numCache>
                <c:formatCode>General</c:formatCode>
                <c:ptCount val="118"/>
                <c:pt idx="0">
                  <c:v>340</c:v>
                </c:pt>
                <c:pt idx="1">
                  <c:v>197</c:v>
                </c:pt>
                <c:pt idx="2">
                  <c:v>388</c:v>
                </c:pt>
                <c:pt idx="4">
                  <c:v>236</c:v>
                </c:pt>
                <c:pt idx="5">
                  <c:v>624</c:v>
                </c:pt>
                <c:pt idx="6">
                  <c:v>663</c:v>
                </c:pt>
                <c:pt idx="7">
                  <c:v>594</c:v>
                </c:pt>
                <c:pt idx="8">
                  <c:v>537</c:v>
                </c:pt>
                <c:pt idx="9">
                  <c:v>324</c:v>
                </c:pt>
                <c:pt idx="10">
                  <c:v>221</c:v>
                </c:pt>
                <c:pt idx="11">
                  <c:v>112</c:v>
                </c:pt>
                <c:pt idx="12">
                  <c:v>3000</c:v>
                </c:pt>
                <c:pt idx="13">
                  <c:v>381</c:v>
                </c:pt>
                <c:pt idx="14">
                  <c:v>318</c:v>
                </c:pt>
                <c:pt idx="15">
                  <c:v>398</c:v>
                </c:pt>
                <c:pt idx="16">
                  <c:v>40</c:v>
                </c:pt>
                <c:pt idx="17">
                  <c:v>2000</c:v>
                </c:pt>
                <c:pt idx="18">
                  <c:v>3000</c:v>
                </c:pt>
                <c:pt idx="19">
                  <c:v>3000</c:v>
                </c:pt>
                <c:pt idx="21">
                  <c:v>1641</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650</c:v>
                </c:pt>
                <c:pt idx="86">
                  <c:v>780</c:v>
                </c:pt>
                <c:pt idx="87">
                  <c:v>882</c:v>
                </c:pt>
                <c:pt idx="88">
                  <c:v>333</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36</c:v>
                </c:pt>
                <c:pt idx="104">
                  <c:v>650</c:v>
                </c:pt>
                <c:pt idx="105">
                  <c:v>110</c:v>
                </c:pt>
                <c:pt idx="106">
                  <c:v>0</c:v>
                </c:pt>
                <c:pt idx="107">
                  <c:v>2500</c:v>
                </c:pt>
                <c:pt idx="108">
                  <c:v>30</c:v>
                </c:pt>
                <c:pt idx="109">
                  <c:v>626</c:v>
                </c:pt>
                <c:pt idx="110">
                  <c:v>1900</c:v>
                </c:pt>
                <c:pt idx="111">
                  <c:v>5000</c:v>
                </c:pt>
                <c:pt idx="112">
                  <c:v>700</c:v>
                </c:pt>
                <c:pt idx="113">
                  <c:v>0</c:v>
                </c:pt>
              </c:numCache>
            </c:numRef>
          </c:val>
        </c:ser>
        <c:ser>
          <c:idx val="3"/>
          <c:order val="3"/>
          <c:tx>
            <c:strRef>
              <c:f>'баланс '!$F$47:$F$360</c:f>
              <c:strCache>
                <c:ptCount val="1"/>
                <c:pt idx="0">
                  <c:v>Небаланс "О т д а ч а"  потребителям ГП/ЭСО                                                  Юридичеслие потребители 1 1 1 1 1 40 1 1 30 1 1 1 1 120 120 20 1 1 1 40 1 1 1 1 1 1 1 1 1 1 1 20 40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'!$F$361:$F$478</c:f>
              <c:numCache>
                <c:formatCode>General</c:formatCode>
                <c:ptCount val="118"/>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1</c:v>
                </c:pt>
                <c:pt idx="27">
                  <c:v>1</c:v>
                </c:pt>
                <c:pt idx="28">
                  <c:v>40</c:v>
                </c:pt>
                <c:pt idx="29">
                  <c:v>40</c:v>
                </c:pt>
                <c:pt idx="30">
                  <c:v>40</c:v>
                </c:pt>
                <c:pt idx="31">
                  <c:v>20</c:v>
                </c:pt>
                <c:pt idx="32">
                  <c:v>40</c:v>
                </c:pt>
                <c:pt idx="33">
                  <c:v>40</c:v>
                </c:pt>
                <c:pt idx="34">
                  <c:v>40</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9">
                  <c:v>1</c:v>
                </c:pt>
                <c:pt idx="80">
                  <c:v>1</c:v>
                </c:pt>
                <c:pt idx="81">
                  <c:v>1</c:v>
                </c:pt>
                <c:pt idx="82">
                  <c:v>1</c:v>
                </c:pt>
                <c:pt idx="83">
                  <c:v>1</c:v>
                </c:pt>
                <c:pt idx="84">
                  <c:v>1</c:v>
                </c:pt>
                <c:pt idx="85">
                  <c:v>80</c:v>
                </c:pt>
                <c:pt idx="86">
                  <c:v>1</c:v>
                </c:pt>
                <c:pt idx="87">
                  <c:v>1</c:v>
                </c:pt>
                <c:pt idx="88">
                  <c:v>40</c:v>
                </c:pt>
                <c:pt idx="89">
                  <c:v>1</c:v>
                </c:pt>
                <c:pt idx="90">
                  <c:v>1</c:v>
                </c:pt>
                <c:pt idx="91">
                  <c:v>1</c:v>
                </c:pt>
                <c:pt idx="92">
                  <c:v>40</c:v>
                </c:pt>
                <c:pt idx="93">
                  <c:v>1</c:v>
                </c:pt>
                <c:pt idx="94">
                  <c:v>1</c:v>
                </c:pt>
                <c:pt idx="95">
                  <c:v>1</c:v>
                </c:pt>
                <c:pt idx="96">
                  <c:v>1</c:v>
                </c:pt>
                <c:pt idx="97">
                  <c:v>1</c:v>
                </c:pt>
                <c:pt idx="98">
                  <c:v>1</c:v>
                </c:pt>
                <c:pt idx="99">
                  <c:v>1</c:v>
                </c:pt>
                <c:pt idx="100">
                  <c:v>1</c:v>
                </c:pt>
                <c:pt idx="101">
                  <c:v>1</c:v>
                </c:pt>
                <c:pt idx="102">
                  <c:v>1</c:v>
                </c:pt>
                <c:pt idx="103">
                  <c:v>40</c:v>
                </c:pt>
                <c:pt idx="104">
                  <c:v>1</c:v>
                </c:pt>
                <c:pt idx="105">
                  <c:v>1</c:v>
                </c:pt>
                <c:pt idx="106">
                  <c:v>1</c:v>
                </c:pt>
                <c:pt idx="107">
                  <c:v>1</c:v>
                </c:pt>
                <c:pt idx="108">
                  <c:v>50</c:v>
                </c:pt>
                <c:pt idx="109">
                  <c:v>1</c:v>
                </c:pt>
                <c:pt idx="110">
                  <c:v>1</c:v>
                </c:pt>
                <c:pt idx="111">
                  <c:v>1</c:v>
                </c:pt>
                <c:pt idx="112">
                  <c:v>1</c:v>
                </c:pt>
                <c:pt idx="113">
                  <c:v>40</c:v>
                </c:pt>
              </c:numCache>
            </c:numRef>
          </c:val>
        </c:ser>
        <c:ser>
          <c:idx val="4"/>
          <c:order val="4"/>
          <c:tx>
            <c:strRef>
              <c:f>'баланс '!$G$47:$G$360</c:f>
              <c:strCache>
                <c:ptCount val="1"/>
                <c:pt idx="0">
                  <c:v>Небаланс "О т д а ч а"  потребителям ГП/ЭСО                                                  Юридичеслие потребители 300 150 50 0 1940 2280 382 2074 660 181 1297 40 1483 0 48720 0 3830 323 0 9280 755 645 0 481 0 1323 1333 114 1836 168 866 8620 7840 150 26</c:v>
                </c:pt>
              </c:strCache>
            </c:strRef>
          </c:tx>
          <c:spPr>
            <a:solidFill>
              <a:srgbClr val="660066"/>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'!$G$361:$G$478</c:f>
              <c:numCache>
                <c:formatCode>General</c:formatCode>
                <c:ptCount val="118"/>
                <c:pt idx="0">
                  <c:v>340</c:v>
                </c:pt>
                <c:pt idx="1">
                  <c:v>197</c:v>
                </c:pt>
                <c:pt idx="2">
                  <c:v>388</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65640</c:v>
                </c:pt>
                <c:pt idx="22">
                  <c:v>73</c:v>
                </c:pt>
                <c:pt idx="23">
                  <c:v>400</c:v>
                </c:pt>
                <c:pt idx="24">
                  <c:v>679</c:v>
                </c:pt>
                <c:pt idx="25">
                  <c:v>140</c:v>
                </c:pt>
                <c:pt idx="26">
                  <c:v>0</c:v>
                </c:pt>
                <c:pt idx="27">
                  <c:v>0</c:v>
                </c:pt>
                <c:pt idx="28">
                  <c:v>180</c:v>
                </c:pt>
                <c:pt idx="29">
                  <c:v>382</c:v>
                </c:pt>
                <c:pt idx="30">
                  <c:v>141</c:v>
                </c:pt>
                <c:pt idx="31">
                  <c:v>312</c:v>
                </c:pt>
                <c:pt idx="32">
                  <c:v>97</c:v>
                </c:pt>
                <c:pt idx="33">
                  <c:v>145</c:v>
                </c:pt>
                <c:pt idx="34">
                  <c:v>148</c:v>
                </c:pt>
                <c:pt idx="35">
                  <c:v>297</c:v>
                </c:pt>
                <c:pt idx="36">
                  <c:v>483</c:v>
                </c:pt>
                <c:pt idx="37">
                  <c:v>3</c:v>
                </c:pt>
                <c:pt idx="38">
                  <c:v>275</c:v>
                </c:pt>
                <c:pt idx="39">
                  <c:v>268</c:v>
                </c:pt>
                <c:pt idx="40">
                  <c:v>212</c:v>
                </c:pt>
                <c:pt idx="41">
                  <c:v>0</c:v>
                </c:pt>
                <c:pt idx="42">
                  <c:v>0</c:v>
                </c:pt>
                <c:pt idx="43">
                  <c:v>700</c:v>
                </c:pt>
                <c:pt idx="44">
                  <c:v>594</c:v>
                </c:pt>
                <c:pt idx="45">
                  <c:v>809</c:v>
                </c:pt>
                <c:pt idx="46">
                  <c:v>2000</c:v>
                </c:pt>
                <c:pt idx="47">
                  <c:v>2495</c:v>
                </c:pt>
                <c:pt idx="48">
                  <c:v>529</c:v>
                </c:pt>
                <c:pt idx="49">
                  <c:v>0</c:v>
                </c:pt>
                <c:pt idx="50">
                  <c:v>158</c:v>
                </c:pt>
                <c:pt idx="51">
                  <c:v>11</c:v>
                </c:pt>
                <c:pt idx="52">
                  <c:v>545</c:v>
                </c:pt>
                <c:pt idx="53">
                  <c:v>870</c:v>
                </c:pt>
                <c:pt idx="54">
                  <c:v>574</c:v>
                </c:pt>
                <c:pt idx="55">
                  <c:v>387</c:v>
                </c:pt>
                <c:pt idx="56">
                  <c:v>157</c:v>
                </c:pt>
                <c:pt idx="57">
                  <c:v>611</c:v>
                </c:pt>
                <c:pt idx="58">
                  <c:v>58</c:v>
                </c:pt>
                <c:pt idx="59">
                  <c:v>26</c:v>
                </c:pt>
                <c:pt idx="60">
                  <c:v>33</c:v>
                </c:pt>
                <c:pt idx="61">
                  <c:v>24</c:v>
                </c:pt>
                <c:pt idx="62">
                  <c:v>36</c:v>
                </c:pt>
                <c:pt idx="63">
                  <c:v>79</c:v>
                </c:pt>
                <c:pt idx="64">
                  <c:v>1000</c:v>
                </c:pt>
                <c:pt idx="65">
                  <c:v>30</c:v>
                </c:pt>
                <c:pt idx="66">
                  <c:v>972</c:v>
                </c:pt>
                <c:pt idx="67">
                  <c:v>112</c:v>
                </c:pt>
                <c:pt idx="68">
                  <c:v>77</c:v>
                </c:pt>
                <c:pt idx="69">
                  <c:v>104</c:v>
                </c:pt>
                <c:pt idx="70">
                  <c:v>1200</c:v>
                </c:pt>
                <c:pt idx="71">
                  <c:v>370</c:v>
                </c:pt>
                <c:pt idx="72">
                  <c:v>770</c:v>
                </c:pt>
                <c:pt idx="73">
                  <c:v>0</c:v>
                </c:pt>
                <c:pt idx="74">
                  <c:v>210</c:v>
                </c:pt>
                <c:pt idx="75">
                  <c:v>47</c:v>
                </c:pt>
                <c:pt idx="79">
                  <c:v>0</c:v>
                </c:pt>
                <c:pt idx="80">
                  <c:v>0</c:v>
                </c:pt>
                <c:pt idx="81">
                  <c:v>0</c:v>
                </c:pt>
                <c:pt idx="82">
                  <c:v>368</c:v>
                </c:pt>
                <c:pt idx="83">
                  <c:v>241</c:v>
                </c:pt>
                <c:pt idx="84">
                  <c:v>456</c:v>
                </c:pt>
                <c:pt idx="85">
                  <c:v>52000</c:v>
                </c:pt>
                <c:pt idx="86">
                  <c:v>780</c:v>
                </c:pt>
                <c:pt idx="87">
                  <c:v>882</c:v>
                </c:pt>
                <c:pt idx="88">
                  <c:v>13320</c:v>
                </c:pt>
                <c:pt idx="89">
                  <c:v>708</c:v>
                </c:pt>
                <c:pt idx="90">
                  <c:v>2200</c:v>
                </c:pt>
                <c:pt idx="91">
                  <c:v>700</c:v>
                </c:pt>
                <c:pt idx="92">
                  <c:v>0</c:v>
                </c:pt>
                <c:pt idx="93">
                  <c:v>4950</c:v>
                </c:pt>
                <c:pt idx="94">
                  <c:v>50</c:v>
                </c:pt>
                <c:pt idx="95">
                  <c:v>278</c:v>
                </c:pt>
                <c:pt idx="96">
                  <c:v>606</c:v>
                </c:pt>
                <c:pt idx="97">
                  <c:v>0</c:v>
                </c:pt>
                <c:pt idx="98">
                  <c:v>7700</c:v>
                </c:pt>
                <c:pt idx="99">
                  <c:v>710</c:v>
                </c:pt>
                <c:pt idx="100">
                  <c:v>1026</c:v>
                </c:pt>
                <c:pt idx="101">
                  <c:v>1105</c:v>
                </c:pt>
                <c:pt idx="102">
                  <c:v>152</c:v>
                </c:pt>
                <c:pt idx="103">
                  <c:v>1440</c:v>
                </c:pt>
                <c:pt idx="104">
                  <c:v>650</c:v>
                </c:pt>
                <c:pt idx="105">
                  <c:v>110</c:v>
                </c:pt>
                <c:pt idx="106">
                  <c:v>0</c:v>
                </c:pt>
                <c:pt idx="107">
                  <c:v>2500</c:v>
                </c:pt>
                <c:pt idx="108">
                  <c:v>1500</c:v>
                </c:pt>
                <c:pt idx="109">
                  <c:v>626</c:v>
                </c:pt>
                <c:pt idx="110">
                  <c:v>1900</c:v>
                </c:pt>
                <c:pt idx="111">
                  <c:v>5000</c:v>
                </c:pt>
                <c:pt idx="112">
                  <c:v>700</c:v>
                </c:pt>
                <c:pt idx="113">
                  <c:v>0</c:v>
                </c:pt>
                <c:pt idx="117">
                  <c:v>3559426.1</c:v>
                </c:pt>
              </c:numCache>
            </c:numRef>
          </c:val>
        </c:ser>
        <c:ser>
          <c:idx val="5"/>
          <c:order val="5"/>
          <c:tx>
            <c:strRef>
              <c:f>'баланс '!$H$47:$H$360</c:f>
              <c:strCache>
                <c:ptCount val="1"/>
                <c:pt idx="0">
                  <c:v>Небаланс "О т д а ч а"  потребителям ГП/ЭСО                                                  Юридичеслие потребители 13 13 4 0 0 16 8 8 18 181 0 4195 0 0 4534 0 9 9 6184 10 0 0 0 13 0 13 14 14 10 8 12 13 13 8 6 9 8 10 11 12 9 9 11 9 7 20 20 20 799 19 20 1</c:v>
                </c:pt>
              </c:strCache>
            </c:strRef>
          </c:tx>
          <c:spPr>
            <a:solidFill>
              <a:srgbClr val="FF8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'!$H$361:$H$478</c:f>
              <c:numCache>
                <c:formatCode>General</c:formatCode>
                <c:ptCount val="118"/>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1175</c:v>
                </c:pt>
                <c:pt idx="22">
                  <c:v>3</c:v>
                </c:pt>
                <c:pt idx="23">
                  <c:v>10</c:v>
                </c:pt>
                <c:pt idx="24">
                  <c:v>4</c:v>
                </c:pt>
                <c:pt idx="25">
                  <c:v>7</c:v>
                </c:pt>
                <c:pt idx="26">
                  <c:v>0</c:v>
                </c:pt>
                <c:pt idx="27">
                  <c:v>0</c:v>
                </c:pt>
                <c:pt idx="28">
                  <c:v>14</c:v>
                </c:pt>
                <c:pt idx="29">
                  <c:v>8</c:v>
                </c:pt>
                <c:pt idx="30">
                  <c:v>8</c:v>
                </c:pt>
                <c:pt idx="31">
                  <c:v>0</c:v>
                </c:pt>
                <c:pt idx="32">
                  <c:v>0</c:v>
                </c:pt>
                <c:pt idx="33">
                  <c:v>16</c:v>
                </c:pt>
                <c:pt idx="34">
                  <c:v>8</c:v>
                </c:pt>
                <c:pt idx="35">
                  <c:v>12</c:v>
                </c:pt>
                <c:pt idx="36">
                  <c:v>6</c:v>
                </c:pt>
                <c:pt idx="37">
                  <c:v>0</c:v>
                </c:pt>
                <c:pt idx="38">
                  <c:v>4</c:v>
                </c:pt>
                <c:pt idx="39">
                  <c:v>7</c:v>
                </c:pt>
                <c:pt idx="40">
                  <c:v>10</c:v>
                </c:pt>
                <c:pt idx="41">
                  <c:v>8</c:v>
                </c:pt>
                <c:pt idx="42">
                  <c:v>16</c:v>
                </c:pt>
                <c:pt idx="43">
                  <c:v>14</c:v>
                </c:pt>
                <c:pt idx="44">
                  <c:v>4</c:v>
                </c:pt>
                <c:pt idx="45">
                  <c:v>7</c:v>
                </c:pt>
                <c:pt idx="46">
                  <c:v>0</c:v>
                </c:pt>
                <c:pt idx="47">
                  <c:v>7</c:v>
                </c:pt>
                <c:pt idx="48">
                  <c:v>8</c:v>
                </c:pt>
                <c:pt idx="49">
                  <c:v>6</c:v>
                </c:pt>
                <c:pt idx="50">
                  <c:v>0</c:v>
                </c:pt>
                <c:pt idx="51">
                  <c:v>9</c:v>
                </c:pt>
                <c:pt idx="52">
                  <c:v>10</c:v>
                </c:pt>
                <c:pt idx="53">
                  <c:v>8</c:v>
                </c:pt>
                <c:pt idx="54">
                  <c:v>4</c:v>
                </c:pt>
                <c:pt idx="55">
                  <c:v>4</c:v>
                </c:pt>
                <c:pt idx="56">
                  <c:v>5</c:v>
                </c:pt>
                <c:pt idx="57">
                  <c:v>8</c:v>
                </c:pt>
                <c:pt idx="58">
                  <c:v>8</c:v>
                </c:pt>
                <c:pt idx="59">
                  <c:v>0</c:v>
                </c:pt>
                <c:pt idx="60">
                  <c:v>6</c:v>
                </c:pt>
                <c:pt idx="61">
                  <c:v>4</c:v>
                </c:pt>
                <c:pt idx="62">
                  <c:v>12</c:v>
                </c:pt>
                <c:pt idx="63">
                  <c:v>7</c:v>
                </c:pt>
                <c:pt idx="64">
                  <c:v>8</c:v>
                </c:pt>
                <c:pt idx="65">
                  <c:v>8</c:v>
                </c:pt>
                <c:pt idx="66">
                  <c:v>8</c:v>
                </c:pt>
                <c:pt idx="67">
                  <c:v>10</c:v>
                </c:pt>
                <c:pt idx="68">
                  <c:v>5</c:v>
                </c:pt>
                <c:pt idx="69">
                  <c:v>6</c:v>
                </c:pt>
                <c:pt idx="70">
                  <c:v>16</c:v>
                </c:pt>
                <c:pt idx="71">
                  <c:v>12</c:v>
                </c:pt>
                <c:pt idx="72">
                  <c:v>12</c:v>
                </c:pt>
                <c:pt idx="73">
                  <c:v>7</c:v>
                </c:pt>
                <c:pt idx="74">
                  <c:v>8</c:v>
                </c:pt>
                <c:pt idx="75">
                  <c:v>12</c:v>
                </c:pt>
                <c:pt idx="79" formatCode="0">
                  <c:v>0</c:v>
                </c:pt>
                <c:pt idx="80" formatCode="0">
                  <c:v>0</c:v>
                </c:pt>
                <c:pt idx="81" formatCode="0">
                  <c:v>0</c:v>
                </c:pt>
                <c:pt idx="82" formatCode="0">
                  <c:v>0</c:v>
                </c:pt>
                <c:pt idx="83" formatCode="0">
                  <c:v>0</c:v>
                </c:pt>
                <c:pt idx="84" formatCode="0">
                  <c:v>38</c:v>
                </c:pt>
                <c:pt idx="85" formatCode="0">
                  <c:v>0</c:v>
                </c:pt>
                <c:pt idx="86" formatCode="0">
                  <c:v>0</c:v>
                </c:pt>
                <c:pt idx="87" formatCode="0">
                  <c:v>10</c:v>
                </c:pt>
                <c:pt idx="89" formatCode="0">
                  <c:v>4</c:v>
                </c:pt>
                <c:pt idx="91" formatCode="0">
                  <c:v>10</c:v>
                </c:pt>
                <c:pt idx="92" formatCode="0">
                  <c:v>61</c:v>
                </c:pt>
                <c:pt idx="93" formatCode="0">
                  <c:v>0</c:v>
                </c:pt>
                <c:pt idx="94" formatCode="0">
                  <c:v>0</c:v>
                </c:pt>
                <c:pt idx="95" formatCode="0">
                  <c:v>10</c:v>
                </c:pt>
                <c:pt idx="96" formatCode="0">
                  <c:v>10</c:v>
                </c:pt>
                <c:pt idx="97" formatCode="0">
                  <c:v>0</c:v>
                </c:pt>
                <c:pt idx="98" formatCode="0">
                  <c:v>300</c:v>
                </c:pt>
                <c:pt idx="101" formatCode="0">
                  <c:v>8</c:v>
                </c:pt>
                <c:pt idx="103" formatCode="0">
                  <c:v>13</c:v>
                </c:pt>
                <c:pt idx="106" formatCode="0">
                  <c:v>28</c:v>
                </c:pt>
                <c:pt idx="107" formatCode="0">
                  <c:v>0</c:v>
                </c:pt>
                <c:pt idx="108" formatCode="0">
                  <c:v>13</c:v>
                </c:pt>
                <c:pt idx="109" formatCode="0">
                  <c:v>16</c:v>
                </c:pt>
                <c:pt idx="110" formatCode="0">
                  <c:v>10</c:v>
                </c:pt>
                <c:pt idx="111" formatCode="0">
                  <c:v>420</c:v>
                </c:pt>
                <c:pt idx="112" formatCode="0">
                  <c:v>0</c:v>
                </c:pt>
                <c:pt idx="113" formatCode="0">
                  <c:v>75</c:v>
                </c:pt>
                <c:pt idx="117">
                  <c:v>35178.199999999997</c:v>
                </c:pt>
              </c:numCache>
            </c:numRef>
          </c:val>
        </c:ser>
        <c:ser>
          <c:idx val="6"/>
          <c:order val="6"/>
          <c:tx>
            <c:strRef>
              <c:f>'баланс '!$I$47:$I$360</c:f>
              <c:strCache>
                <c:ptCount val="1"/>
                <c:pt idx="0">
                  <c:v>93768 313 163 54 0 1940 2296 390 2082 678 181 1297 4235 1483 0 53254 0 3839 332 6184 9290 755 645 0 494 0 1336 1347 128 1846 176 878 8633 7853 158 267 159 2158 3430 6161 4372 3348 1659 2171 6761 1387 20 20 3060 799 184 7260 4269 12790 7881 1051 1326 546 1</c:v>
                </c:pt>
              </c:strCache>
            </c:strRef>
          </c:tx>
          <c:spPr>
            <a:solidFill>
              <a:srgbClr val="0066CC"/>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'!$I$361:$I$478</c:f>
              <c:numCache>
                <c:formatCode>General</c:formatCode>
                <c:ptCount val="118"/>
                <c:pt idx="0">
                  <c:v>344</c:v>
                </c:pt>
                <c:pt idx="1">
                  <c:v>202</c:v>
                </c:pt>
                <c:pt idx="2">
                  <c:v>392</c:v>
                </c:pt>
                <c:pt idx="4">
                  <c:v>9440</c:v>
                </c:pt>
                <c:pt idx="5">
                  <c:v>24960</c:v>
                </c:pt>
                <c:pt idx="6">
                  <c:v>6630</c:v>
                </c:pt>
                <c:pt idx="7">
                  <c:v>23760</c:v>
                </c:pt>
                <c:pt idx="8">
                  <c:v>21480</c:v>
                </c:pt>
                <c:pt idx="9">
                  <c:v>12960</c:v>
                </c:pt>
                <c:pt idx="10">
                  <c:v>8840</c:v>
                </c:pt>
                <c:pt idx="11">
                  <c:v>4480</c:v>
                </c:pt>
                <c:pt idx="12">
                  <c:v>120000</c:v>
                </c:pt>
                <c:pt idx="13">
                  <c:v>15240</c:v>
                </c:pt>
                <c:pt idx="14">
                  <c:v>12720</c:v>
                </c:pt>
                <c:pt idx="15">
                  <c:v>15920</c:v>
                </c:pt>
                <c:pt idx="16">
                  <c:v>1600</c:v>
                </c:pt>
                <c:pt idx="17">
                  <c:v>80000</c:v>
                </c:pt>
                <c:pt idx="18">
                  <c:v>120000</c:v>
                </c:pt>
                <c:pt idx="19">
                  <c:v>120000</c:v>
                </c:pt>
                <c:pt idx="21">
                  <c:v>66815</c:v>
                </c:pt>
                <c:pt idx="22">
                  <c:v>76</c:v>
                </c:pt>
                <c:pt idx="23">
                  <c:v>410</c:v>
                </c:pt>
                <c:pt idx="24">
                  <c:v>683</c:v>
                </c:pt>
                <c:pt idx="25">
                  <c:v>147</c:v>
                </c:pt>
                <c:pt idx="26">
                  <c:v>0</c:v>
                </c:pt>
                <c:pt idx="27">
                  <c:v>0</c:v>
                </c:pt>
                <c:pt idx="28">
                  <c:v>7214</c:v>
                </c:pt>
                <c:pt idx="29">
                  <c:v>15288</c:v>
                </c:pt>
                <c:pt idx="30">
                  <c:v>5648</c:v>
                </c:pt>
                <c:pt idx="31">
                  <c:v>6240</c:v>
                </c:pt>
                <c:pt idx="32">
                  <c:v>3880</c:v>
                </c:pt>
                <c:pt idx="33">
                  <c:v>5816</c:v>
                </c:pt>
                <c:pt idx="34">
                  <c:v>5928</c:v>
                </c:pt>
                <c:pt idx="35">
                  <c:v>309</c:v>
                </c:pt>
                <c:pt idx="36">
                  <c:v>489</c:v>
                </c:pt>
                <c:pt idx="37">
                  <c:v>3</c:v>
                </c:pt>
                <c:pt idx="38">
                  <c:v>279</c:v>
                </c:pt>
                <c:pt idx="39">
                  <c:v>275</c:v>
                </c:pt>
                <c:pt idx="40">
                  <c:v>222</c:v>
                </c:pt>
                <c:pt idx="41">
                  <c:v>8</c:v>
                </c:pt>
                <c:pt idx="42">
                  <c:v>16</c:v>
                </c:pt>
                <c:pt idx="43">
                  <c:v>714</c:v>
                </c:pt>
                <c:pt idx="44">
                  <c:v>598</c:v>
                </c:pt>
                <c:pt idx="45">
                  <c:v>816</c:v>
                </c:pt>
                <c:pt idx="46">
                  <c:v>2000</c:v>
                </c:pt>
                <c:pt idx="47">
                  <c:v>2502</c:v>
                </c:pt>
                <c:pt idx="48">
                  <c:v>537</c:v>
                </c:pt>
                <c:pt idx="49">
                  <c:v>6</c:v>
                </c:pt>
                <c:pt idx="50">
                  <c:v>158</c:v>
                </c:pt>
                <c:pt idx="51">
                  <c:v>20</c:v>
                </c:pt>
                <c:pt idx="52">
                  <c:v>555</c:v>
                </c:pt>
                <c:pt idx="53">
                  <c:v>878</c:v>
                </c:pt>
                <c:pt idx="54">
                  <c:v>578</c:v>
                </c:pt>
                <c:pt idx="55">
                  <c:v>391</c:v>
                </c:pt>
                <c:pt idx="56">
                  <c:v>162</c:v>
                </c:pt>
                <c:pt idx="57">
                  <c:v>619</c:v>
                </c:pt>
                <c:pt idx="58">
                  <c:v>66</c:v>
                </c:pt>
                <c:pt idx="59">
                  <c:v>26</c:v>
                </c:pt>
                <c:pt idx="60">
                  <c:v>39</c:v>
                </c:pt>
                <c:pt idx="61">
                  <c:v>28</c:v>
                </c:pt>
                <c:pt idx="62">
                  <c:v>48</c:v>
                </c:pt>
                <c:pt idx="63">
                  <c:v>86</c:v>
                </c:pt>
                <c:pt idx="64">
                  <c:v>1008</c:v>
                </c:pt>
                <c:pt idx="65">
                  <c:v>38</c:v>
                </c:pt>
                <c:pt idx="66">
                  <c:v>980</c:v>
                </c:pt>
                <c:pt idx="67">
                  <c:v>122</c:v>
                </c:pt>
                <c:pt idx="68">
                  <c:v>82</c:v>
                </c:pt>
                <c:pt idx="69">
                  <c:v>110</c:v>
                </c:pt>
                <c:pt idx="70">
                  <c:v>1216</c:v>
                </c:pt>
                <c:pt idx="71">
                  <c:v>382</c:v>
                </c:pt>
                <c:pt idx="72">
                  <c:v>782</c:v>
                </c:pt>
                <c:pt idx="73">
                  <c:v>7</c:v>
                </c:pt>
                <c:pt idx="74">
                  <c:v>218</c:v>
                </c:pt>
                <c:pt idx="75">
                  <c:v>59</c:v>
                </c:pt>
                <c:pt idx="79">
                  <c:v>0</c:v>
                </c:pt>
                <c:pt idx="80">
                  <c:v>0</c:v>
                </c:pt>
                <c:pt idx="81">
                  <c:v>0</c:v>
                </c:pt>
                <c:pt idx="82">
                  <c:v>368</c:v>
                </c:pt>
                <c:pt idx="83">
                  <c:v>241</c:v>
                </c:pt>
                <c:pt idx="84">
                  <c:v>494</c:v>
                </c:pt>
                <c:pt idx="85">
                  <c:v>52000</c:v>
                </c:pt>
                <c:pt idx="86">
                  <c:v>780</c:v>
                </c:pt>
                <c:pt idx="87">
                  <c:v>892</c:v>
                </c:pt>
                <c:pt idx="88">
                  <c:v>13320</c:v>
                </c:pt>
                <c:pt idx="89">
                  <c:v>712</c:v>
                </c:pt>
                <c:pt idx="90">
                  <c:v>2200</c:v>
                </c:pt>
                <c:pt idx="91">
                  <c:v>710</c:v>
                </c:pt>
                <c:pt idx="92">
                  <c:v>61</c:v>
                </c:pt>
                <c:pt idx="93">
                  <c:v>4950</c:v>
                </c:pt>
                <c:pt idx="94">
                  <c:v>50</c:v>
                </c:pt>
                <c:pt idx="95">
                  <c:v>288</c:v>
                </c:pt>
                <c:pt idx="96">
                  <c:v>616</c:v>
                </c:pt>
                <c:pt idx="97">
                  <c:v>0</c:v>
                </c:pt>
                <c:pt idx="98">
                  <c:v>8000</c:v>
                </c:pt>
                <c:pt idx="99">
                  <c:v>710</c:v>
                </c:pt>
                <c:pt idx="100">
                  <c:v>1026</c:v>
                </c:pt>
                <c:pt idx="101">
                  <c:v>1113</c:v>
                </c:pt>
                <c:pt idx="102">
                  <c:v>152</c:v>
                </c:pt>
                <c:pt idx="103">
                  <c:v>1453</c:v>
                </c:pt>
                <c:pt idx="104">
                  <c:v>650</c:v>
                </c:pt>
                <c:pt idx="105">
                  <c:v>110</c:v>
                </c:pt>
                <c:pt idx="106">
                  <c:v>28</c:v>
                </c:pt>
                <c:pt idx="107">
                  <c:v>2500</c:v>
                </c:pt>
                <c:pt idx="108">
                  <c:v>1513</c:v>
                </c:pt>
                <c:pt idx="109">
                  <c:v>642</c:v>
                </c:pt>
                <c:pt idx="110">
                  <c:v>1910</c:v>
                </c:pt>
                <c:pt idx="111">
                  <c:v>5420</c:v>
                </c:pt>
                <c:pt idx="112">
                  <c:v>700</c:v>
                </c:pt>
                <c:pt idx="113">
                  <c:v>75</c:v>
                </c:pt>
                <c:pt idx="117">
                  <c:v>3746225.3</c:v>
                </c:pt>
              </c:numCache>
            </c:numRef>
          </c:val>
        </c:ser>
        <c:ser>
          <c:idx val="7"/>
          <c:order val="7"/>
          <c:tx>
            <c:strRef>
              <c:f>'баланс '!$J$47:$J$360</c:f>
              <c:strCache>
                <c:ptCount val="1"/>
                <c:pt idx="0">
                  <c:v>93768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'!$J$361:$J$478</c:f>
              <c:numCache>
                <c:formatCode>0.00</c:formatCode>
                <c:ptCount val="118"/>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5">
                  <c:v>0</c:v>
                </c:pt>
                <c:pt idx="106">
                  <c:v>0</c:v>
                </c:pt>
                <c:pt idx="107">
                  <c:v>0</c:v>
                </c:pt>
                <c:pt idx="108">
                  <c:v>0</c:v>
                </c:pt>
                <c:pt idx="109">
                  <c:v>0</c:v>
                </c:pt>
                <c:pt idx="110">
                  <c:v>0</c:v>
                </c:pt>
                <c:pt idx="111">
                  <c:v>0</c:v>
                </c:pt>
                <c:pt idx="112">
                  <c:v>0</c:v>
                </c:pt>
                <c:pt idx="113">
                  <c:v>0</c:v>
                </c:pt>
              </c:numCache>
            </c:numRef>
          </c:val>
        </c:ser>
        <c:ser>
          <c:idx val="8"/>
          <c:order val="8"/>
          <c:tx>
            <c:strRef>
              <c:f>'баланс '!$K$47:$K$360</c:f>
              <c:strCache>
                <c:ptCount val="1"/>
                <c:pt idx="0">
                  <c:v>93768 НН НН НН НН НН НН НН НН НН НН НН НН НН СН СН СН НН НН НН НН НН НН НН НН * НН НН НН НН НН НН НН НН НН НН НН НН НН НН НН НН НН НН НН НН НН НН НН НН НН НН НН НН НН НН НН НН НН НН НН НН НН НН НН СН СН СН СН СН СН СН СН СН НН СН СН НН НН НН НН НН НН НН Н</c:v>
                </c:pt>
              </c:strCache>
            </c:strRef>
          </c:tx>
          <c:spPr>
            <a:solidFill>
              <a:srgbClr val="000080"/>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'!$K$361:$K$478</c:f>
              <c:numCache>
                <c:formatCode>0.00</c:formatCode>
                <c:ptCount val="118"/>
                <c:pt idx="26">
                  <c:v>0</c:v>
                </c:pt>
                <c:pt idx="41">
                  <c:v>0</c:v>
                </c:pt>
                <c:pt idx="73">
                  <c:v>0</c:v>
                </c:pt>
                <c:pt idx="81">
                  <c:v>0</c:v>
                </c:pt>
                <c:pt idx="106">
                  <c:v>0</c:v>
                </c:pt>
              </c:numCache>
            </c:numRef>
          </c:val>
        </c:ser>
        <c:ser>
          <c:idx val="9"/>
          <c:order val="9"/>
          <c:tx>
            <c:strRef>
              <c:f>'баланс '!$L$47:$L$360</c:f>
              <c:strCache>
                <c:ptCount val="1"/>
                <c:pt idx="0">
                  <c:v>93768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'!$A$361:$B$478</c:f>
              <c:multiLvlStrCache>
                <c:ptCount val="118"/>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Пред.Абакумова Т.С.(П/ст.Завод.ф.12 ТП РП-1 ВЛ10кВ)</c:v>
                  </c:pt>
                  <c:pt idx="24">
                    <c:v>Пред.Рузмикина Г.А.(П/ст.Завод.ф.31 ТП-2-1 ВЛ10кВ)</c:v>
                  </c:pt>
                  <c:pt idx="25">
                    <c:v>Ф/л Рукавишникова А.И (П/ст.Завод. Ф.31 ТП 4-1 ВЛ10 кВ)</c:v>
                  </c:pt>
                  <c:pt idx="26">
                    <c:v>И.п.Лиманская А.П.(П/ст.Заводская ф.31 ТП1-1ВЛ10кВ)</c:v>
                  </c:pt>
                  <c:pt idx="27">
                    <c:v>ООО "Квартал"(П/ст.Завод.ф.12ТП-1-3 ВЛ10кВ)</c:v>
                  </c:pt>
                  <c:pt idx="28">
                    <c:v>ТСЖ "Феникс"(П/ст.Завод.ф.31 ТП-2-2 ВЛ 10кВ)</c:v>
                  </c:pt>
                  <c:pt idx="29">
                    <c:v>ТСЖ "Феникс"(П/ст.Завод.ф.31 ТП-2-2 ВЛ 10кВ)</c:v>
                  </c:pt>
                  <c:pt idx="30">
                    <c:v>ТСЖ "Феникс"(П/ст.Завод.ф.31 ТП-3-1 ВЛ 10кВ)</c:v>
                  </c:pt>
                  <c:pt idx="31">
                    <c:v>ТСЖ "Феникс"(П/ст.Завод.ф.31 ТП-3-1 ВЛ 10кВ)</c:v>
                  </c:pt>
                  <c:pt idx="32">
                    <c:v>ТСЖ "Феникс"(П/ст.Завод.ф.31 ТП-3-1 ВЛ 10кВ)</c:v>
                  </c:pt>
                  <c:pt idx="33">
                    <c:v>ТСЖ "Феникс"(П/ст.Завод.ф.31 ТП-3-1 ВЛ 10кВ)</c:v>
                  </c:pt>
                  <c:pt idx="34">
                    <c:v>ТСЖ "Феникс"  (П/ст.Заводская ф.31 ТП-4-1 ВЛ10кВ)</c:v>
                  </c:pt>
                  <c:pt idx="35">
                    <c:v>Пред.Санкаева К.Р.(П/ст.Завод.ф.12 РУС ВЛ 10кВ)</c:v>
                  </c:pt>
                  <c:pt idx="36">
                    <c:v>Пред.Соколова Л.Я.(П/ст.Завод.ф.12 ТП-4-4 ВЛ 10кВ)</c:v>
                  </c:pt>
                  <c:pt idx="37">
                    <c:v>Пред.Лукманов М.К..(П/ст.Завод.ф.12 ТП-8-1 ВЛ 10кВ)</c:v>
                  </c:pt>
                  <c:pt idx="38">
                    <c:v>И.П.Велиев М.А.(П/ст.Завод.ф.12 РП-1 ВЛ 10кВ)</c:v>
                  </c:pt>
                  <c:pt idx="39">
                    <c:v>И.П.Каланин А.В.(П/ст.Завод.ф.31 ТП-2-1 ВЛ 10кВ)</c:v>
                  </c:pt>
                  <c:pt idx="40">
                    <c:v>И.П.Албпбаева С.М.(П/ст.Завод.ф.12 ТП-7-1 ВЛ 10кВ)</c:v>
                  </c:pt>
                  <c:pt idx="41">
                    <c:v>И.П.Пилипцова Н.А.(П/ст.Завод.ф.31 ТП-1-1 ВЛ 10кВ)</c:v>
                  </c:pt>
                  <c:pt idx="42">
                    <c:v>И.П.Сердюков А.Б.(П/ст.Завод.ф.31 ТП-1-1РУС ВЛ 10кВ)</c:v>
                  </c:pt>
                  <c:pt idx="43">
                    <c:v>И.п.Лебедева Г.А.(П/ст."Заводская"ф.12РП-1)</c:v>
                  </c:pt>
                  <c:pt idx="44">
                    <c:v>И.п.Думова Т.Н.(П/ст.Завод.ф.31 ТП 2-1)</c:v>
                  </c:pt>
                  <c:pt idx="45">
                    <c:v>И.П.Еремин А.Н.(п/ст.Водод. Ф.11 ТП б/н)</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И.п.Козяр Л.П.(П/ст.Завод.ф.12 КТПн-4))</c:v>
                  </c:pt>
                  <c:pt idx="51">
                    <c:v>И.п.Рыкова И.В.(П/ст.Завод.ф.12 РП-1)</c:v>
                  </c:pt>
                  <c:pt idx="52">
                    <c:v>ОАО "АСТРАПРЕСС".(П/ст.Завод.ф.12 РП-4)</c:v>
                  </c:pt>
                  <c:pt idx="53">
                    <c:v>И.п.Галкина  О.Ю.(П/ст.Завод.ф.31 ГКНС)</c:v>
                  </c:pt>
                  <c:pt idx="54">
                    <c:v>И.п.Шалдаева Л.Г.(П/ст.Завод.ф31.ТП-4)</c:v>
                  </c:pt>
                  <c:pt idx="55">
                    <c:v>И.п.Шалдаева Л.Г.(П/ст.Завод.12ф.ТП-4)</c:v>
                  </c:pt>
                  <c:pt idx="56">
                    <c:v>И.п.Мельникова О.Н.(П/ст.Завод.ф.31 ТП-4-2)</c:v>
                  </c:pt>
                  <c:pt idx="57">
                    <c:v>И.п.Мельников А.Г.(П/ст.Завод.ф12 РП-1)</c:v>
                  </c:pt>
                  <c:pt idx="58">
                    <c:v>И.п.Вилявинв Е.Н.Г.(П/ст.Завод.ф12 РП-1)</c:v>
                  </c:pt>
                  <c:pt idx="59">
                    <c:v>И.п.Вилявинв Е.Н.Г.(П/ст.Завод.ф12 РП-1)</c:v>
                  </c:pt>
                  <c:pt idx="60">
                    <c:v>И.п.Прокофьева Л.(П/ст.Завод.ф12 РП-1)</c:v>
                  </c:pt>
                  <c:pt idx="61">
                    <c:v>И.п.Кушаева З.С.(П/ст.Завод.ф31 РП-4-2)</c:v>
                  </c:pt>
                  <c:pt idx="62">
                    <c:v>И.п.Кушаева З.С.(П/ст.Завод.ф31 РП-3-1)</c:v>
                  </c:pt>
                  <c:pt idx="63">
                    <c:v>И.п.Макарова С.В.(П/ст.Завод.ф31 РП-4-2)</c:v>
                  </c:pt>
                  <c:pt idx="64">
                    <c:v>И.п.Журавлева Ю.В.(П/ст.Завод.ф12 РП-4-2)</c:v>
                  </c:pt>
                  <c:pt idx="65">
                    <c:v>И.п.РаспутинаТ.А.(П/ст.Завод.ф31 РП-4-2)</c:v>
                  </c:pt>
                  <c:pt idx="66">
                    <c:v>И.п.Магомедов И.П.(П/ст.Завод.ф31 РП-4-1)</c:v>
                  </c:pt>
                  <c:pt idx="67">
                    <c:v>ООО "Автошкола "Ладушка"(П/ст.Завод.ф31 РП-4-1)</c:v>
                  </c:pt>
                  <c:pt idx="68">
                    <c:v>И.п.Бакулин Ю.М.(П/ст.Завод.ф31 РП-4-2)</c:v>
                  </c:pt>
                  <c:pt idx="69">
                    <c:v>И.п.Зулхарнаев Г.С..(П/ст.Завод.ф12 РП-1)</c:v>
                  </c:pt>
                  <c:pt idx="70">
                    <c:v>И.П.Джулдузбаева А.С.(п/ст.Завод.ф.31 ТП-1-1)</c:v>
                  </c:pt>
                  <c:pt idx="71">
                    <c:v>ООО "Наримановский издательский центр(П/ст.Завод.ф.12 ТП 1-2)</c:v>
                  </c:pt>
                  <c:pt idx="72">
                    <c:v>И.П.Булгакова О.В.(П/ст.Заводская ф.31 ТП-3-1)</c:v>
                  </c:pt>
                  <c:pt idx="73">
                    <c:v>физ.лицр.Сверблюк О.А.(П/ст.Заводская ф.31 ТП-2-1)</c:v>
                  </c:pt>
                  <c:pt idx="74">
                    <c:v>И.П.Мусаев Н.Е.(П/ст.Завод.ф.12КТПн-4)</c:v>
                  </c:pt>
                  <c:pt idx="75">
                    <c:v>И.П.Гущина С.Н.(П/ст.Заводская ф.31 ТП-3-2)</c:v>
                  </c:pt>
                  <c:pt idx="77">
                    <c:v>Перетоки АЭСК</c:v>
                  </c:pt>
                  <c:pt idx="79">
                    <c:v>Воен.коммис.Нар.р/на(П/ст.Завод. ф.12 ТП-8-1 ВЛ10кВ)</c:v>
                  </c:pt>
                  <c:pt idx="80">
                    <c:v>ООО "Хлебозавод "Болдинский"(П/ст.Завод.ф.31 ТП-2-1)</c:v>
                  </c:pt>
                  <c:pt idx="81">
                    <c:v>ООО "Хлебозавод "Болдинский"(П/ст.Завод.ф.31 ТП-3-1)</c:v>
                  </c:pt>
                  <c:pt idx="82">
                    <c:v>ООО "Хлебозавод "Болдинский"(П/ст.Завод.ф.31 ТП-3-1)</c:v>
                  </c:pt>
                  <c:pt idx="83">
                    <c:v>ВЧ ООО "АГПЗ"(П/ст.Завод.ф.31 ТП-4-1)</c:v>
                  </c:pt>
                  <c:pt idx="84">
                    <c:v>ВЧ ООО "АГПЗ"(П/ст.Завод.ф.31 ТП-4-1)</c:v>
                  </c:pt>
                  <c:pt idx="85">
                    <c:v>Каспийская флотилия(П/ст.Завод.ф.26 тпб/н)</c:v>
                  </c:pt>
                  <c:pt idx="86">
                    <c:v>Каспийская флотилия(П/ст.Завод.ф.12 тпб/н)</c:v>
                  </c:pt>
                  <c:pt idx="87">
                    <c:v>Птицефабрика "Степная" (П/ст.Завод.ф.31 ТП 4-2)</c:v>
                  </c:pt>
                  <c:pt idx="88">
                    <c:v>ЮТК (П/ст.Завод.ф.31 ТПРУС)</c:v>
                  </c:pt>
                  <c:pt idx="89">
                    <c:v>"Аргус"(П/ст.Завод.ф.31</c:v>
                  </c:pt>
                  <c:pt idx="90">
                    <c:v>ОАО "ВымпелКом" (П/ст.Завод.ф.12 ТПРУС)</c:v>
                  </c:pt>
                  <c:pt idx="91">
                    <c:v>Управление Рос регистра(П/ст.Зав. ф.31 ТП 4-1 ВЛ10кВ)</c:v>
                  </c:pt>
                  <c:pt idx="92">
                    <c:v>ОАО "Астрахангазстрой" (П/ст.Завод.ф.14 КТПгаз)</c:v>
                  </c:pt>
                  <c:pt idx="93">
                    <c:v>ОАО "Астрахань-Мобайл" (П/ст.Завод.ф.12</c:v>
                  </c:pt>
                  <c:pt idx="94">
                    <c:v>УФСБ России по АО(П/ст.Заводская ф.31 ТП 3-1 ВЛ10 кВ)</c:v>
                  </c:pt>
                  <c:pt idx="95">
                    <c:v>Отдел ЗАГСа Нар.р/на(П/ст.Зав. ф.31 ТП 4-1 ВЛ10кВ)</c:v>
                  </c:pt>
                  <c:pt idx="96">
                    <c:v>"Почта России" (П/ст.Завод.ф.31 ТП Рус)</c:v>
                  </c:pt>
                  <c:pt idx="97">
                    <c:v>ОАО "Межрегионэнергосбыт)</c:v>
                  </c:pt>
                  <c:pt idx="98">
                    <c:v>ООО "Нижневолжскнефтепродукт"</c:v>
                  </c:pt>
                  <c:pt idx="99">
                    <c:v>ГУ АО Спасат.служба (П/ст.Завод.ф.12</c:v>
                  </c:pt>
                  <c:pt idx="100">
                    <c:v>Прокуратура (П/ст.Завод.ф.31</c:v>
                  </c:pt>
                  <c:pt idx="101">
                    <c:v>ГУ АО нар.ветер. Служба(П/ст.Завод.ф.12 ТП 4-1 ВЛ10кВ)</c:v>
                  </c:pt>
                  <c:pt idx="102">
                    <c:v> "соц..страхование (П/ст.Завод.ф.31</c:v>
                  </c:pt>
                  <c:pt idx="103">
                    <c:v>Упр.суд.департамента(П/ст.Заводская ф.31 ТП 4-1 ВЛ10кВ)</c:v>
                  </c:pt>
                  <c:pt idx="104">
                    <c:v>Мировые судья (П/ст.Завод.ф.31</c:v>
                  </c:pt>
                  <c:pt idx="105">
                    <c:v>Гидрометеорология(П/ст.Завод.ф.31</c:v>
                  </c:pt>
                  <c:pt idx="106">
                    <c:v>ОАО "Мегафон" (П/ст.Завод.16</c:v>
                  </c:pt>
                  <c:pt idx="107">
                    <c:v>ОАО "Мегафон" (П/ст.Завод.16</c:v>
                  </c:pt>
                  <c:pt idx="108">
                    <c:v>Стройплощадка(П/ст.Заводская ф.12 ТП 8-1)</c:v>
                  </c:pt>
                  <c:pt idx="109">
                    <c:v>ГП АО "Пассажирскоек автотранспортное предприятие №3"</c:v>
                  </c:pt>
                  <c:pt idx="110">
                    <c:v>Следственный комитет(П-ст.Завод.31 ТП 4-1)</c:v>
                  </c:pt>
                  <c:pt idx="111">
                    <c:v>ФКУ "Севкавуправдор"(П-ст.Завод.31 ТП 4-1)</c:v>
                  </c:pt>
                  <c:pt idx="112">
                    <c:v> ЗАО "Астрахань GSM"(П/ст.Зав. 12)</c:v>
                  </c:pt>
                  <c:pt idx="113">
                    <c:v>ООО  "РУСэнергосбыт"(П-ст.Завод.12)</c:v>
                  </c:pt>
                  <c:pt idx="115">
                    <c:v>Населенный пункт</c:v>
                  </c:pt>
                  <c:pt idx="117">
                    <c:v>ИТОГО:</c:v>
                  </c:pt>
                </c:lvl>
                <c:lvl>
                  <c:pt idx="0">
                    <c:v>40565</c:v>
                  </c:pt>
                  <c:pt idx="1">
                    <c:v>40566</c:v>
                  </c:pt>
                  <c:pt idx="2">
                    <c:v>40567</c:v>
                  </c:pt>
                  <c:pt idx="12">
                    <c:v>           </c:v>
                  </c:pt>
                  <c:pt idx="21">
                    <c:v>40575</c:v>
                  </c:pt>
                  <c:pt idx="22">
                    <c:v>40577</c:v>
                  </c:pt>
                  <c:pt idx="23">
                    <c:v>40578</c:v>
                  </c:pt>
                  <c:pt idx="24">
                    <c:v>40579</c:v>
                  </c:pt>
                  <c:pt idx="25">
                    <c:v>40580</c:v>
                  </c:pt>
                  <c:pt idx="26">
                    <c:v>40581</c:v>
                  </c:pt>
                  <c:pt idx="27">
                    <c:v>40582</c:v>
                  </c:pt>
                  <c:pt idx="28">
                    <c:v>40584</c:v>
                  </c:pt>
                  <c:pt idx="35">
                    <c:v>40585</c:v>
                  </c:pt>
                  <c:pt idx="36">
                    <c:v>40586</c:v>
                  </c:pt>
                  <c:pt idx="37">
                    <c:v>40588</c:v>
                  </c:pt>
                  <c:pt idx="38">
                    <c:v>40590</c:v>
                  </c:pt>
                  <c:pt idx="39">
                    <c:v>40592</c:v>
                  </c:pt>
                  <c:pt idx="40">
                    <c:v>40593</c:v>
                  </c:pt>
                  <c:pt idx="41">
                    <c:v>40594</c:v>
                  </c:pt>
                  <c:pt idx="42">
                    <c:v>40595</c:v>
                  </c:pt>
                  <c:pt idx="43">
                    <c:v>40598</c:v>
                  </c:pt>
                  <c:pt idx="44">
                    <c:v>40599</c:v>
                  </c:pt>
                  <c:pt idx="45">
                    <c:v>40600</c:v>
                  </c:pt>
                  <c:pt idx="46">
                    <c:v>40601</c:v>
                  </c:pt>
                  <c:pt idx="47">
                    <c:v>40602</c:v>
                  </c:pt>
                  <c:pt idx="49">
                    <c:v>40603</c:v>
                  </c:pt>
                  <c:pt idx="50">
                    <c:v>40604</c:v>
                  </c:pt>
                  <c:pt idx="51">
                    <c:v>40605</c:v>
                  </c:pt>
                  <c:pt idx="52">
                    <c:v>40606</c:v>
                  </c:pt>
                  <c:pt idx="53">
                    <c:v>40607</c:v>
                  </c:pt>
                  <c:pt idx="54">
                    <c:v>40608</c:v>
                  </c:pt>
                  <c:pt idx="56">
                    <c:v>40609</c:v>
                  </c:pt>
                  <c:pt idx="57">
                    <c:v>40610</c:v>
                  </c:pt>
                  <c:pt idx="58">
                    <c:v>40611</c:v>
                  </c:pt>
                  <c:pt idx="60">
                    <c:v>40612</c:v>
                  </c:pt>
                  <c:pt idx="61">
                    <c:v>40613</c:v>
                  </c:pt>
                  <c:pt idx="63">
                    <c:v>40614</c:v>
                  </c:pt>
                  <c:pt idx="64">
                    <c:v>40615</c:v>
                  </c:pt>
                  <c:pt idx="65">
                    <c:v>40616</c:v>
                  </c:pt>
                  <c:pt idx="66">
                    <c:v>40618</c:v>
                  </c:pt>
                  <c:pt idx="67">
                    <c:v>40617</c:v>
                  </c:pt>
                  <c:pt idx="68">
                    <c:v>40619</c:v>
                  </c:pt>
                  <c:pt idx="69">
                    <c:v>40620</c:v>
                  </c:pt>
                  <c:pt idx="70">
                    <c:v>40621</c:v>
                  </c:pt>
                  <c:pt idx="71">
                    <c:v>40622</c:v>
                  </c:pt>
                  <c:pt idx="72">
                    <c:v>40623</c:v>
                  </c:pt>
                  <c:pt idx="73">
                    <c:v>40624</c:v>
                  </c:pt>
                  <c:pt idx="74">
                    <c:v>40625</c:v>
                  </c:pt>
                  <c:pt idx="75">
                    <c:v>40627</c:v>
                  </c:pt>
                  <c:pt idx="79">
                    <c:v>41409</c:v>
                  </c:pt>
                  <c:pt idx="80">
                    <c:v>7300</c:v>
                  </c:pt>
                  <c:pt idx="83">
                    <c:v>4401</c:v>
                  </c:pt>
                  <c:pt idx="85">
                    <c:v>800</c:v>
                  </c:pt>
                  <c:pt idx="87">
                    <c:v>95</c:v>
                  </c:pt>
                  <c:pt idx="88">
                    <c:v>130</c:v>
                  </c:pt>
                  <c:pt idx="89">
                    <c:v>20572</c:v>
                  </c:pt>
                  <c:pt idx="90">
                    <c:v>40172</c:v>
                  </c:pt>
                  <c:pt idx="91">
                    <c:v>931021</c:v>
                  </c:pt>
                  <c:pt idx="92">
                    <c:v>515</c:v>
                  </c:pt>
                  <c:pt idx="93">
                    <c:v>540</c:v>
                  </c:pt>
                  <c:pt idx="94">
                    <c:v>25810</c:v>
                  </c:pt>
                  <c:pt idx="95">
                    <c:v>22007</c:v>
                  </c:pt>
                  <c:pt idx="96">
                    <c:v>40164</c:v>
                  </c:pt>
                  <c:pt idx="97">
                    <c:v>780</c:v>
                  </c:pt>
                  <c:pt idx="98">
                    <c:v>82</c:v>
                  </c:pt>
                  <c:pt idx="99">
                    <c:v>82004</c:v>
                  </c:pt>
                  <c:pt idx="100">
                    <c:v>21020</c:v>
                  </c:pt>
                  <c:pt idx="101">
                    <c:v>442003</c:v>
                  </c:pt>
                  <c:pt idx="102">
                    <c:v>11030</c:v>
                  </c:pt>
                  <c:pt idx="103">
                    <c:v>31009</c:v>
                  </c:pt>
                  <c:pt idx="104">
                    <c:v>932010</c:v>
                  </c:pt>
                  <c:pt idx="105">
                    <c:v>4871</c:v>
                  </c:pt>
                  <c:pt idx="106">
                    <c:v>127</c:v>
                  </c:pt>
                  <c:pt idx="107">
                    <c:v>127</c:v>
                  </c:pt>
                  <c:pt idx="108">
                    <c:v>1406</c:v>
                  </c:pt>
                  <c:pt idx="109">
                    <c:v>40104</c:v>
                  </c:pt>
                  <c:pt idx="110">
                    <c:v>258820-061-18</c:v>
                  </c:pt>
                  <c:pt idx="111">
                    <c:v>931028</c:v>
                  </c:pt>
                  <c:pt idx="112">
                    <c:v>152</c:v>
                  </c:pt>
                  <c:pt idx="113">
                    <c:v>1050</c:v>
                  </c:pt>
                </c:lvl>
              </c:multiLvlStrCache>
            </c:multiLvlStrRef>
          </c:cat>
          <c:val>
            <c:numRef>
              <c:f>'баланс '!$L$361:$L$478</c:f>
              <c:numCache>
                <c:formatCode>0</c:formatCode>
                <c:ptCount val="118"/>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c:v>7807041000530</c:v>
                </c:pt>
                <c:pt idx="24">
                  <c:v>603480903064995</c:v>
                </c:pt>
                <c:pt idx="25" formatCode="General">
                  <c:v>775918</c:v>
                </c:pt>
                <c:pt idx="26" formatCode="General">
                  <c:v>0</c:v>
                </c:pt>
                <c:pt idx="27">
                  <c:v>747871007822346</c:v>
                </c:pt>
                <c:pt idx="28">
                  <c:v>50049474</c:v>
                </c:pt>
                <c:pt idx="29">
                  <c:v>50049782</c:v>
                </c:pt>
                <c:pt idx="30">
                  <c:v>50043658</c:v>
                </c:pt>
                <c:pt idx="31">
                  <c:v>9072036007961</c:v>
                </c:pt>
                <c:pt idx="32">
                  <c:v>50049575</c:v>
                </c:pt>
                <c:pt idx="33">
                  <c:v>50049236</c:v>
                </c:pt>
                <c:pt idx="34" formatCode="General">
                  <c:v>53835809171</c:v>
                </c:pt>
                <c:pt idx="35">
                  <c:v>729020034320</c:v>
                </c:pt>
                <c:pt idx="36">
                  <c:v>794590</c:v>
                </c:pt>
                <c:pt idx="37">
                  <c:v>7791026008276</c:v>
                </c:pt>
                <c:pt idx="38">
                  <c:v>7128023023271</c:v>
                </c:pt>
                <c:pt idx="39">
                  <c:v>9026026001367</c:v>
                </c:pt>
                <c:pt idx="40">
                  <c:v>231012</c:v>
                </c:pt>
                <c:pt idx="41">
                  <c:v>9715630</c:v>
                </c:pt>
                <c:pt idx="42">
                  <c:v>1267</c:v>
                </c:pt>
                <c:pt idx="43">
                  <c:v>1045605</c:v>
                </c:pt>
                <c:pt idx="44">
                  <c:v>7791039045024</c:v>
                </c:pt>
                <c:pt idx="45">
                  <c:v>9026036011064</c:v>
                </c:pt>
                <c:pt idx="46">
                  <c:v>7791039024884</c:v>
                </c:pt>
                <c:pt idx="47">
                  <c:v>9026032004731</c:v>
                </c:pt>
                <c:pt idx="48">
                  <c:v>779104013111</c:v>
                </c:pt>
                <c:pt idx="49">
                  <c:v>7789039039288</c:v>
                </c:pt>
                <c:pt idx="50">
                  <c:v>453263</c:v>
                </c:pt>
                <c:pt idx="51">
                  <c:v>7791040020732</c:v>
                </c:pt>
                <c:pt idx="52">
                  <c:v>7791047054236</c:v>
                </c:pt>
                <c:pt idx="53">
                  <c:v>66112065</c:v>
                </c:pt>
                <c:pt idx="54">
                  <c:v>54435900059</c:v>
                </c:pt>
                <c:pt idx="55">
                  <c:v>55235301348</c:v>
                </c:pt>
                <c:pt idx="56">
                  <c:v>707121</c:v>
                </c:pt>
                <c:pt idx="57">
                  <c:v>7791020023807</c:v>
                </c:pt>
                <c:pt idx="58">
                  <c:v>71287110929059</c:v>
                </c:pt>
                <c:pt idx="59">
                  <c:v>121075</c:v>
                </c:pt>
                <c:pt idx="60">
                  <c:v>3122</c:v>
                </c:pt>
                <c:pt idx="61">
                  <c:v>5441500111</c:v>
                </c:pt>
                <c:pt idx="62">
                  <c:v>7728</c:v>
                </c:pt>
                <c:pt idx="63">
                  <c:v>781799</c:v>
                </c:pt>
                <c:pt idx="64">
                  <c:v>110713</c:v>
                </c:pt>
                <c:pt idx="65">
                  <c:v>832748</c:v>
                </c:pt>
                <c:pt idx="66">
                  <c:v>7807041000458</c:v>
                </c:pt>
                <c:pt idx="67">
                  <c:v>77910480015771</c:v>
                </c:pt>
                <c:pt idx="68">
                  <c:v>783126</c:v>
                </c:pt>
                <c:pt idx="69">
                  <c:v>445988</c:v>
                </c:pt>
                <c:pt idx="70">
                  <c:v>7882050001357</c:v>
                </c:pt>
                <c:pt idx="71">
                  <c:v>7791020024306</c:v>
                </c:pt>
                <c:pt idx="72">
                  <c:v>44119159</c:v>
                </c:pt>
                <c:pt idx="73">
                  <c:v>721530</c:v>
                </c:pt>
                <c:pt idx="74">
                  <c:v>7780050061792</c:v>
                </c:pt>
                <c:pt idx="75">
                  <c:v>7795059001983</c:v>
                </c:pt>
                <c:pt idx="79" formatCode="@">
                  <c:v>0</c:v>
                </c:pt>
                <c:pt idx="80">
                  <c:v>603580304917224</c:v>
                </c:pt>
                <c:pt idx="81" formatCode="General">
                  <c:v>601100</c:v>
                </c:pt>
                <c:pt idx="82">
                  <c:v>603751209928859</c:v>
                </c:pt>
                <c:pt idx="83" formatCode="General">
                  <c:v>21272</c:v>
                </c:pt>
                <c:pt idx="84" formatCode="General">
                  <c:v>6812964</c:v>
                </c:pt>
                <c:pt idx="85" formatCode="General">
                  <c:v>161885</c:v>
                </c:pt>
                <c:pt idx="86">
                  <c:v>747980100749372</c:v>
                </c:pt>
                <c:pt idx="87" formatCode="General">
                  <c:v>780793</c:v>
                </c:pt>
                <c:pt idx="88" formatCode="General">
                  <c:v>865601</c:v>
                </c:pt>
                <c:pt idx="89">
                  <c:v>603580809714854</c:v>
                </c:pt>
                <c:pt idx="90" formatCode="General">
                  <c:v>261153</c:v>
                </c:pt>
                <c:pt idx="91" formatCode="@">
                  <c:v>0</c:v>
                </c:pt>
                <c:pt idx="92" formatCode="@">
                  <c:v>0</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General">
                  <c:v>2838464</c:v>
                </c:pt>
                <c:pt idx="105" formatCode="General">
                  <c:v>806160</c:v>
                </c:pt>
                <c:pt idx="106" formatCode="General">
                  <c:v>11883</c:v>
                </c:pt>
                <c:pt idx="107" formatCode="General">
                  <c:v>11122366</c:v>
                </c:pt>
                <c:pt idx="108">
                  <c:v>9072046004143</c:v>
                </c:pt>
                <c:pt idx="109">
                  <c:v>7129027023696</c:v>
                </c:pt>
                <c:pt idx="110">
                  <c:v>357217</c:v>
                </c:pt>
                <c:pt idx="111">
                  <c:v>9615792</c:v>
                </c:pt>
                <c:pt idx="112">
                  <c:v>65805705</c:v>
                </c:pt>
                <c:pt idx="113">
                  <c:v>7911733</c:v>
                </c:pt>
              </c:numCache>
            </c:numRef>
          </c:val>
        </c:ser>
        <c:dLbls>
          <c:showLegendKey val="0"/>
          <c:showVal val="0"/>
          <c:showCatName val="0"/>
          <c:showSerName val="0"/>
          <c:showPercent val="0"/>
          <c:showBubbleSize val="0"/>
        </c:dLbls>
        <c:gapWidth val="150"/>
        <c:axId val="163803136"/>
        <c:axId val="163804672"/>
      </c:barChart>
      <c:catAx>
        <c:axId val="16380313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3804672"/>
        <c:crosses val="autoZero"/>
        <c:auto val="1"/>
        <c:lblAlgn val="ctr"/>
        <c:lblOffset val="100"/>
        <c:tickLblSkip val="4"/>
        <c:tickMarkSkip val="1"/>
        <c:noMultiLvlLbl val="0"/>
      </c:catAx>
      <c:valAx>
        <c:axId val="1638046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380313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4:T519"/>
  <sheetViews>
    <sheetView tabSelected="1" topLeftCell="A43" zoomScale="70" zoomScaleNormal="65" zoomScaleSheetLayoutView="70" workbookViewId="0">
      <selection activeCell="A48" sqref="A48:L48"/>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18.57031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4" spans="1:19" x14ac:dyDescent="0.25">
      <c r="A4" s="62"/>
      <c r="C4" s="63"/>
      <c r="D4" s="63"/>
      <c r="E4" s="63"/>
      <c r="F4" s="63"/>
      <c r="G4" s="63"/>
      <c r="H4" s="63"/>
      <c r="I4" s="63"/>
      <c r="J4" s="64" t="s">
        <v>486</v>
      </c>
      <c r="K4" s="64"/>
      <c r="L4" s="63"/>
      <c r="M4" s="4">
        <v>13</v>
      </c>
    </row>
    <row r="5" spans="1:19" x14ac:dyDescent="0.25">
      <c r="A5" s="62"/>
      <c r="C5" s="63"/>
      <c r="D5" s="63"/>
      <c r="E5" s="63"/>
      <c r="F5" s="63"/>
      <c r="G5" s="63"/>
      <c r="H5" s="63"/>
      <c r="I5" s="63"/>
      <c r="J5" s="63"/>
      <c r="K5" s="63"/>
      <c r="L5" s="63"/>
    </row>
    <row r="6" spans="1:19" x14ac:dyDescent="0.25">
      <c r="A6" s="72"/>
      <c r="C6" s="73"/>
      <c r="D6" s="73"/>
      <c r="E6" s="73"/>
      <c r="F6" s="73"/>
      <c r="G6" s="73"/>
      <c r="H6" s="73"/>
      <c r="I6" s="73"/>
      <c r="J6" s="73"/>
      <c r="K6" s="73"/>
      <c r="L6" s="73"/>
    </row>
    <row r="7" spans="1:19" x14ac:dyDescent="0.25">
      <c r="A7" s="72"/>
      <c r="B7" s="14" t="s">
        <v>11</v>
      </c>
      <c r="C7" s="73"/>
      <c r="D7" s="73"/>
      <c r="E7" s="84" t="s">
        <v>12</v>
      </c>
      <c r="F7" s="85"/>
      <c r="G7" s="85"/>
      <c r="H7" s="73"/>
      <c r="I7" s="73"/>
      <c r="J7" s="80" t="s">
        <v>7</v>
      </c>
      <c r="K7" s="80"/>
      <c r="L7" s="81"/>
    </row>
    <row r="8" spans="1:19" ht="197.25" customHeight="1" x14ac:dyDescent="0.25">
      <c r="A8" s="15"/>
      <c r="B8" s="16" t="s">
        <v>577</v>
      </c>
      <c r="C8" s="17"/>
      <c r="D8" s="18"/>
      <c r="E8" s="82" t="s">
        <v>572</v>
      </c>
      <c r="F8" s="83"/>
      <c r="G8" s="83"/>
      <c r="H8" s="19"/>
      <c r="I8" s="19"/>
      <c r="J8" s="82" t="s">
        <v>567</v>
      </c>
      <c r="K8" s="82"/>
      <c r="L8" s="83"/>
    </row>
    <row r="9" spans="1:19" x14ac:dyDescent="0.25">
      <c r="A9" s="72"/>
      <c r="C9" s="73"/>
      <c r="D9" s="73"/>
      <c r="E9" s="73"/>
      <c r="F9" s="73"/>
      <c r="G9" s="73"/>
      <c r="H9" s="73"/>
      <c r="I9" s="73"/>
      <c r="J9" s="73"/>
      <c r="K9" s="73"/>
      <c r="L9" s="73"/>
    </row>
    <row r="10" spans="1:19" x14ac:dyDescent="0.25">
      <c r="A10" s="93" t="s">
        <v>487</v>
      </c>
      <c r="B10" s="93"/>
      <c r="C10" s="93"/>
      <c r="D10" s="93"/>
      <c r="E10" s="93"/>
      <c r="F10" s="93"/>
      <c r="G10" s="93"/>
      <c r="H10" s="93"/>
      <c r="I10" s="93"/>
      <c r="J10" s="93"/>
      <c r="K10" s="93"/>
      <c r="L10" s="93"/>
    </row>
    <row r="11" spans="1:19" ht="15" x14ac:dyDescent="0.2">
      <c r="A11" s="94" t="s">
        <v>488</v>
      </c>
      <c r="B11" s="94"/>
      <c r="C11" s="94"/>
      <c r="D11" s="94"/>
      <c r="E11" s="94"/>
      <c r="F11" s="94"/>
      <c r="G11" s="94"/>
      <c r="H11" s="94"/>
      <c r="I11" s="94"/>
      <c r="J11" s="94"/>
      <c r="K11" s="94"/>
      <c r="L11" s="94"/>
    </row>
    <row r="12" spans="1:19" ht="15" x14ac:dyDescent="0.2">
      <c r="A12" s="95" t="s">
        <v>568</v>
      </c>
      <c r="B12" s="95"/>
      <c r="C12" s="95"/>
      <c r="D12" s="95"/>
      <c r="E12" s="95"/>
      <c r="F12" s="95"/>
      <c r="G12" s="95"/>
      <c r="H12" s="95"/>
      <c r="I12" s="95"/>
      <c r="J12" s="95"/>
      <c r="K12" s="95"/>
      <c r="L12" s="95"/>
    </row>
    <row r="13" spans="1:19" ht="23.25" customHeight="1" x14ac:dyDescent="0.2">
      <c r="A13" s="89" t="s">
        <v>569</v>
      </c>
      <c r="B13" s="89"/>
      <c r="C13" s="89"/>
      <c r="D13" s="89"/>
      <c r="E13" s="89"/>
      <c r="F13" s="89"/>
      <c r="G13" s="89"/>
      <c r="H13" s="89"/>
      <c r="I13" s="89"/>
      <c r="J13" s="89"/>
      <c r="K13" s="89"/>
      <c r="L13" s="89"/>
      <c r="M13" s="73"/>
    </row>
    <row r="14" spans="1:19" ht="94.5" x14ac:dyDescent="0.2">
      <c r="A14" s="20" t="s">
        <v>3</v>
      </c>
      <c r="B14" s="21" t="s">
        <v>10</v>
      </c>
      <c r="C14" s="20" t="s">
        <v>570</v>
      </c>
      <c r="D14" s="20" t="s">
        <v>571</v>
      </c>
      <c r="E14" s="20" t="s">
        <v>2</v>
      </c>
      <c r="F14" s="22" t="s">
        <v>6</v>
      </c>
      <c r="G14" s="20" t="s">
        <v>4</v>
      </c>
      <c r="H14" s="20" t="s">
        <v>5</v>
      </c>
      <c r="I14" s="20" t="s">
        <v>148</v>
      </c>
      <c r="J14" s="20" t="s">
        <v>1</v>
      </c>
      <c r="K14" s="20" t="s">
        <v>149</v>
      </c>
      <c r="L14" s="20" t="s">
        <v>0</v>
      </c>
    </row>
    <row r="15" spans="1:19" s="3" customFormat="1" x14ac:dyDescent="0.2">
      <c r="A15" s="23">
        <v>1</v>
      </c>
      <c r="B15" s="24">
        <v>2</v>
      </c>
      <c r="C15" s="23">
        <v>3</v>
      </c>
      <c r="D15" s="23">
        <v>4</v>
      </c>
      <c r="E15" s="23">
        <v>5</v>
      </c>
      <c r="F15" s="22">
        <v>6</v>
      </c>
      <c r="G15" s="20">
        <v>7</v>
      </c>
      <c r="H15" s="20">
        <v>8</v>
      </c>
      <c r="I15" s="20">
        <v>9</v>
      </c>
      <c r="J15" s="20">
        <v>10</v>
      </c>
      <c r="K15" s="20">
        <v>11</v>
      </c>
      <c r="L15" s="20">
        <v>12</v>
      </c>
      <c r="M15" s="73"/>
      <c r="N15" s="6"/>
      <c r="O15" s="6"/>
      <c r="P15" s="6"/>
      <c r="Q15" s="6"/>
      <c r="R15" s="6"/>
      <c r="S15" s="6"/>
    </row>
    <row r="16" spans="1:19" s="3" customFormat="1" ht="30" x14ac:dyDescent="0.2">
      <c r="A16" s="23"/>
      <c r="B16" s="21" t="s">
        <v>13</v>
      </c>
      <c r="C16" s="23"/>
      <c r="D16" s="23"/>
      <c r="E16" s="23"/>
      <c r="F16" s="22"/>
      <c r="G16" s="20"/>
      <c r="H16" s="20"/>
      <c r="I16" s="20"/>
      <c r="J16" s="20"/>
      <c r="K16" s="20"/>
      <c r="L16" s="20"/>
      <c r="M16" s="73"/>
      <c r="N16" s="6"/>
      <c r="O16" s="6"/>
      <c r="P16" s="6"/>
      <c r="Q16" s="6"/>
      <c r="R16" s="6"/>
      <c r="S16" s="6"/>
    </row>
    <row r="17" spans="1:19" x14ac:dyDescent="0.25">
      <c r="A17" s="25">
        <v>1</v>
      </c>
      <c r="B17" s="21" t="s">
        <v>14</v>
      </c>
      <c r="C17" s="26">
        <v>5263.28</v>
      </c>
      <c r="D17" s="26">
        <v>5344.63</v>
      </c>
      <c r="E17" s="8">
        <f>D17-C17</f>
        <v>81.350000000000406</v>
      </c>
      <c r="F17" s="27">
        <v>8000</v>
      </c>
      <c r="G17" s="9">
        <f>E17</f>
        <v>81.350000000000406</v>
      </c>
      <c r="H17" s="28" t="s">
        <v>25</v>
      </c>
      <c r="I17" s="10">
        <f>E17*F17</f>
        <v>650800.00000000303</v>
      </c>
      <c r="J17" s="29" t="s">
        <v>15</v>
      </c>
      <c r="K17" s="29"/>
      <c r="L17" s="30">
        <v>41022794</v>
      </c>
    </row>
    <row r="18" spans="1:19" x14ac:dyDescent="0.25">
      <c r="A18" s="25">
        <v>2</v>
      </c>
      <c r="B18" s="21" t="s">
        <v>16</v>
      </c>
      <c r="C18" s="26">
        <v>3371.16</v>
      </c>
      <c r="D18" s="26">
        <v>3455.87</v>
      </c>
      <c r="E18" s="8">
        <f t="shared" ref="E18:E44" si="0">D18-C18</f>
        <v>84.71</v>
      </c>
      <c r="F18" s="27">
        <v>2000</v>
      </c>
      <c r="G18" s="9">
        <f t="shared" ref="G18:G44" si="1">E18</f>
        <v>84.71</v>
      </c>
      <c r="H18" s="28" t="s">
        <v>25</v>
      </c>
      <c r="I18" s="10">
        <f t="shared" ref="I18:I44" si="2">E18*F18</f>
        <v>169420</v>
      </c>
      <c r="J18" s="29" t="s">
        <v>15</v>
      </c>
      <c r="K18" s="29"/>
      <c r="L18" s="30">
        <v>41021866</v>
      </c>
    </row>
    <row r="19" spans="1:19" x14ac:dyDescent="0.25">
      <c r="A19" s="25">
        <v>3</v>
      </c>
      <c r="B19" s="21" t="s">
        <v>17</v>
      </c>
      <c r="C19" s="26">
        <v>1653.02</v>
      </c>
      <c r="D19" s="26">
        <v>1673.63</v>
      </c>
      <c r="E19" s="8">
        <f t="shared" si="0"/>
        <v>20.610000000000099</v>
      </c>
      <c r="F19" s="27">
        <v>400</v>
      </c>
      <c r="G19" s="9">
        <f t="shared" si="1"/>
        <v>20.610000000000099</v>
      </c>
      <c r="H19" s="28" t="s">
        <v>25</v>
      </c>
      <c r="I19" s="10">
        <f t="shared" si="2"/>
        <v>8244.00000000004</v>
      </c>
      <c r="J19" s="29" t="s">
        <v>15</v>
      </c>
      <c r="K19" s="29"/>
      <c r="L19" s="30">
        <v>41022031</v>
      </c>
    </row>
    <row r="20" spans="1:19" s="3" customFormat="1" x14ac:dyDescent="0.25">
      <c r="A20" s="25">
        <v>4</v>
      </c>
      <c r="B20" s="21" t="s">
        <v>18</v>
      </c>
      <c r="C20" s="26">
        <v>4770.47</v>
      </c>
      <c r="D20" s="26">
        <v>4773.79</v>
      </c>
      <c r="E20" s="8">
        <f t="shared" si="0"/>
        <v>3.3199999999997098</v>
      </c>
      <c r="F20" s="27">
        <v>4000</v>
      </c>
      <c r="G20" s="9">
        <f t="shared" si="1"/>
        <v>3.3199999999997098</v>
      </c>
      <c r="H20" s="28" t="s">
        <v>25</v>
      </c>
      <c r="I20" s="10">
        <f t="shared" si="2"/>
        <v>13279.999999998799</v>
      </c>
      <c r="J20" s="29" t="s">
        <v>15</v>
      </c>
      <c r="K20" s="29"/>
      <c r="L20" s="30">
        <v>41022377</v>
      </c>
      <c r="M20" s="73"/>
      <c r="N20" s="6"/>
      <c r="O20" s="6"/>
      <c r="P20" s="6"/>
      <c r="Q20" s="6"/>
      <c r="R20" s="6"/>
      <c r="S20" s="6"/>
    </row>
    <row r="21" spans="1:19" s="3" customFormat="1" x14ac:dyDescent="0.25">
      <c r="A21" s="25">
        <v>5</v>
      </c>
      <c r="B21" s="21" t="s">
        <v>19</v>
      </c>
      <c r="C21" s="26">
        <v>2908.91</v>
      </c>
      <c r="D21" s="26">
        <v>2920.88</v>
      </c>
      <c r="E21" s="8">
        <f>D21-C21</f>
        <v>11.970000000000301</v>
      </c>
      <c r="F21" s="27">
        <v>6000</v>
      </c>
      <c r="G21" s="9">
        <f t="shared" si="1"/>
        <v>11.970000000000301</v>
      </c>
      <c r="H21" s="28" t="s">
        <v>25</v>
      </c>
      <c r="I21" s="10">
        <f t="shared" si="2"/>
        <v>71820.000000001804</v>
      </c>
      <c r="J21" s="29" t="s">
        <v>15</v>
      </c>
      <c r="K21" s="29"/>
      <c r="L21" s="30">
        <v>41022627</v>
      </c>
      <c r="M21" s="73"/>
      <c r="N21" s="6"/>
      <c r="O21" s="6"/>
      <c r="P21" s="6"/>
      <c r="Q21" s="6"/>
      <c r="R21" s="6"/>
      <c r="S21" s="6"/>
    </row>
    <row r="22" spans="1:19" s="3" customFormat="1" x14ac:dyDescent="0.25">
      <c r="A22" s="25">
        <v>6</v>
      </c>
      <c r="B22" s="21" t="s">
        <v>20</v>
      </c>
      <c r="C22" s="26">
        <v>2558.0500000000002</v>
      </c>
      <c r="D22" s="26">
        <v>2572.2800000000002</v>
      </c>
      <c r="E22" s="8">
        <f t="shared" si="0"/>
        <v>14.23</v>
      </c>
      <c r="F22" s="27">
        <v>4000</v>
      </c>
      <c r="G22" s="9">
        <f t="shared" si="1"/>
        <v>14.23</v>
      </c>
      <c r="H22" s="28" t="s">
        <v>25</v>
      </c>
      <c r="I22" s="10">
        <f t="shared" si="2"/>
        <v>56920</v>
      </c>
      <c r="J22" s="29" t="s">
        <v>15</v>
      </c>
      <c r="K22" s="29"/>
      <c r="L22" s="30">
        <v>41022869</v>
      </c>
      <c r="M22" s="73"/>
      <c r="N22" s="6"/>
      <c r="O22" s="6"/>
      <c r="P22" s="6"/>
      <c r="Q22" s="6"/>
      <c r="R22" s="6"/>
      <c r="S22" s="6"/>
    </row>
    <row r="23" spans="1:19" x14ac:dyDescent="0.25">
      <c r="A23" s="25">
        <v>7</v>
      </c>
      <c r="B23" s="21" t="s">
        <v>21</v>
      </c>
      <c r="C23" s="26">
        <v>9468.23</v>
      </c>
      <c r="D23" s="26">
        <v>9598.43</v>
      </c>
      <c r="E23" s="8">
        <f t="shared" si="0"/>
        <v>130.20000000000101</v>
      </c>
      <c r="F23" s="27">
        <v>8000</v>
      </c>
      <c r="G23" s="9">
        <f t="shared" si="1"/>
        <v>130.20000000000101</v>
      </c>
      <c r="H23" s="28" t="s">
        <v>25</v>
      </c>
      <c r="I23" s="10">
        <f t="shared" si="2"/>
        <v>1041600.00000001</v>
      </c>
      <c r="J23" s="29" t="s">
        <v>15</v>
      </c>
      <c r="K23" s="29"/>
      <c r="L23" s="30">
        <v>41022804</v>
      </c>
    </row>
    <row r="24" spans="1:19" x14ac:dyDescent="0.25">
      <c r="A24" s="31">
        <v>8</v>
      </c>
      <c r="B24" s="21" t="s">
        <v>22</v>
      </c>
      <c r="C24" s="26">
        <v>2202.88</v>
      </c>
      <c r="D24" s="26">
        <v>2240.33</v>
      </c>
      <c r="E24" s="8">
        <f t="shared" si="0"/>
        <v>37.449999999999797</v>
      </c>
      <c r="F24" s="27">
        <v>2000</v>
      </c>
      <c r="G24" s="9">
        <f t="shared" si="1"/>
        <v>37.449999999999797</v>
      </c>
      <c r="H24" s="28" t="s">
        <v>25</v>
      </c>
      <c r="I24" s="10">
        <f t="shared" si="2"/>
        <v>74899.999999999607</v>
      </c>
      <c r="J24" s="29" t="s">
        <v>15</v>
      </c>
      <c r="K24" s="29"/>
      <c r="L24" s="30">
        <v>41021862</v>
      </c>
    </row>
    <row r="25" spans="1:19" x14ac:dyDescent="0.25">
      <c r="A25" s="25">
        <v>9</v>
      </c>
      <c r="B25" s="21" t="s">
        <v>144</v>
      </c>
      <c r="C25" s="26">
        <v>6671.7</v>
      </c>
      <c r="D25" s="26">
        <v>6671.7</v>
      </c>
      <c r="E25" s="8">
        <f t="shared" si="0"/>
        <v>0</v>
      </c>
      <c r="F25" s="27">
        <v>400</v>
      </c>
      <c r="G25" s="9">
        <f t="shared" si="1"/>
        <v>0</v>
      </c>
      <c r="H25" s="28"/>
      <c r="I25" s="10">
        <f t="shared" si="2"/>
        <v>0</v>
      </c>
      <c r="J25" s="29" t="s">
        <v>15</v>
      </c>
      <c r="K25" s="29"/>
      <c r="L25" s="30" t="s">
        <v>145</v>
      </c>
    </row>
    <row r="26" spans="1:19" x14ac:dyDescent="0.25">
      <c r="A26" s="25">
        <v>10</v>
      </c>
      <c r="B26" s="21" t="s">
        <v>324</v>
      </c>
      <c r="C26" s="26">
        <v>7.65</v>
      </c>
      <c r="D26" s="26">
        <v>7.65</v>
      </c>
      <c r="E26" s="8">
        <f t="shared" ref="E26" si="3">D26-C26</f>
        <v>0</v>
      </c>
      <c r="F26" s="27">
        <v>1000</v>
      </c>
      <c r="G26" s="9">
        <f t="shared" ref="G26" si="4">E26</f>
        <v>0</v>
      </c>
      <c r="H26" s="28"/>
      <c r="I26" s="10">
        <f>E26*F26</f>
        <v>0</v>
      </c>
      <c r="J26" s="29" t="s">
        <v>15</v>
      </c>
      <c r="K26" s="29"/>
      <c r="L26" s="70">
        <v>966305200034</v>
      </c>
    </row>
    <row r="27" spans="1:19" x14ac:dyDescent="0.25">
      <c r="A27" s="25">
        <v>11</v>
      </c>
      <c r="B27" s="21" t="s">
        <v>325</v>
      </c>
      <c r="C27" s="26">
        <v>28.67</v>
      </c>
      <c r="D27" s="26">
        <v>37.619999999999997</v>
      </c>
      <c r="E27" s="8">
        <f t="shared" ref="E27" si="5">D27-C27</f>
        <v>8.9499999999999993</v>
      </c>
      <c r="F27" s="27">
        <v>1000</v>
      </c>
      <c r="G27" s="9">
        <f t="shared" ref="G27" si="6">E27</f>
        <v>8.9499999999999993</v>
      </c>
      <c r="H27" s="28"/>
      <c r="I27" s="10">
        <f t="shared" ref="I27" si="7">E27*F27</f>
        <v>8950</v>
      </c>
      <c r="J27" s="29" t="s">
        <v>15</v>
      </c>
      <c r="K27" s="29"/>
      <c r="L27" s="70">
        <v>966305200004</v>
      </c>
    </row>
    <row r="28" spans="1:19" x14ac:dyDescent="0.25">
      <c r="A28" s="25">
        <v>12</v>
      </c>
      <c r="B28" s="21" t="s">
        <v>326</v>
      </c>
      <c r="C28" s="26">
        <v>264.87</v>
      </c>
      <c r="D28" s="26"/>
      <c r="E28" s="8"/>
      <c r="F28" s="27"/>
      <c r="G28" s="9"/>
      <c r="H28" s="28"/>
      <c r="I28" s="10"/>
      <c r="J28" s="29" t="s">
        <v>15</v>
      </c>
      <c r="K28" s="29"/>
      <c r="L28" s="70">
        <v>9663045000268</v>
      </c>
    </row>
    <row r="29" spans="1:19" x14ac:dyDescent="0.25">
      <c r="A29" s="25"/>
      <c r="B29" s="21" t="s">
        <v>326</v>
      </c>
      <c r="C29" s="26">
        <v>557.74</v>
      </c>
      <c r="D29" s="26">
        <v>587.13049999999998</v>
      </c>
      <c r="E29" s="8">
        <f t="shared" ref="E29:E30" si="8">D29-C29</f>
        <v>29.390499999999999</v>
      </c>
      <c r="F29" s="27">
        <v>2000</v>
      </c>
      <c r="G29" s="9">
        <f t="shared" ref="G29:G30" si="9">E29</f>
        <v>29.390499999999999</v>
      </c>
      <c r="H29" s="28"/>
      <c r="I29" s="10">
        <f t="shared" ref="I29:I30" si="10">E29*F29</f>
        <v>58781</v>
      </c>
      <c r="J29" s="29" t="s">
        <v>15</v>
      </c>
      <c r="K29" s="29"/>
      <c r="L29" s="70">
        <v>9663045000268</v>
      </c>
    </row>
    <row r="30" spans="1:19" x14ac:dyDescent="0.25">
      <c r="A30" s="25"/>
      <c r="B30" s="21" t="s">
        <v>326</v>
      </c>
      <c r="C30" s="26">
        <v>0.1</v>
      </c>
      <c r="D30" s="26">
        <v>71.91</v>
      </c>
      <c r="E30" s="8">
        <f t="shared" si="8"/>
        <v>71.81</v>
      </c>
      <c r="F30" s="27">
        <v>2000</v>
      </c>
      <c r="G30" s="9">
        <f t="shared" si="9"/>
        <v>71.81</v>
      </c>
      <c r="H30" s="28"/>
      <c r="I30" s="10">
        <f t="shared" si="10"/>
        <v>143620</v>
      </c>
      <c r="J30" s="29" t="s">
        <v>15</v>
      </c>
      <c r="K30" s="29"/>
      <c r="L30" s="70">
        <v>10813059000121</v>
      </c>
    </row>
    <row r="31" spans="1:19" x14ac:dyDescent="0.25">
      <c r="A31" s="25">
        <v>13</v>
      </c>
      <c r="B31" s="21" t="s">
        <v>327</v>
      </c>
      <c r="C31" s="26">
        <v>457.51</v>
      </c>
      <c r="D31" s="26">
        <v>590.66</v>
      </c>
      <c r="E31" s="8">
        <f t="shared" ref="E31" si="11">D31-C31</f>
        <v>133.15</v>
      </c>
      <c r="F31" s="27">
        <v>4000</v>
      </c>
      <c r="G31" s="9">
        <f t="shared" ref="G31" si="12">E31</f>
        <v>133.15</v>
      </c>
      <c r="H31" s="28"/>
      <c r="I31" s="10">
        <f t="shared" ref="I31" si="13">E31*F31</f>
        <v>532600</v>
      </c>
      <c r="J31" s="29" t="s">
        <v>15</v>
      </c>
      <c r="K31" s="29"/>
      <c r="L31" s="70">
        <v>9663045000348</v>
      </c>
    </row>
    <row r="32" spans="1:19" x14ac:dyDescent="0.25">
      <c r="A32" s="25">
        <v>14</v>
      </c>
      <c r="B32" s="21" t="s">
        <v>328</v>
      </c>
      <c r="C32" s="26">
        <v>407.94</v>
      </c>
      <c r="D32" s="26">
        <v>509.06</v>
      </c>
      <c r="E32" s="8">
        <f t="shared" ref="E32" si="14">D32-C32</f>
        <v>101.12</v>
      </c>
      <c r="F32" s="27">
        <v>4000</v>
      </c>
      <c r="G32" s="9">
        <f t="shared" ref="G32" si="15">E32</f>
        <v>101.12</v>
      </c>
      <c r="H32" s="28"/>
      <c r="I32" s="10">
        <f t="shared" ref="I32" si="16">E32*F32</f>
        <v>404480</v>
      </c>
      <c r="J32" s="29" t="s">
        <v>15</v>
      </c>
      <c r="K32" s="29"/>
      <c r="L32" s="70">
        <v>9663045000220</v>
      </c>
    </row>
    <row r="33" spans="1:13" x14ac:dyDescent="0.25">
      <c r="A33" s="25">
        <v>15</v>
      </c>
      <c r="B33" s="21" t="s">
        <v>329</v>
      </c>
      <c r="C33" s="26">
        <v>1198.1400000000001</v>
      </c>
      <c r="D33" s="26">
        <v>1198.1400000000001</v>
      </c>
      <c r="E33" s="8">
        <f t="shared" ref="E33:E40" si="17">D33-C33</f>
        <v>0</v>
      </c>
      <c r="F33" s="27">
        <v>2000</v>
      </c>
      <c r="G33" s="9">
        <f t="shared" ref="G33:G40" si="18">E33</f>
        <v>0</v>
      </c>
      <c r="H33" s="28"/>
      <c r="I33" s="10">
        <f t="shared" ref="I33:I40" si="19">E33*F33</f>
        <v>0</v>
      </c>
      <c r="J33" s="29" t="s">
        <v>15</v>
      </c>
      <c r="K33" s="29"/>
      <c r="L33" s="30">
        <v>3918</v>
      </c>
    </row>
    <row r="34" spans="1:13" x14ac:dyDescent="0.25">
      <c r="A34" s="25"/>
      <c r="B34" s="21" t="s">
        <v>329</v>
      </c>
      <c r="C34" s="26">
        <v>0.22</v>
      </c>
      <c r="D34" s="26">
        <v>0.22</v>
      </c>
      <c r="E34" s="8">
        <f t="shared" si="17"/>
        <v>0</v>
      </c>
      <c r="F34" s="27">
        <v>2000</v>
      </c>
      <c r="G34" s="9">
        <f t="shared" si="18"/>
        <v>0</v>
      </c>
      <c r="H34" s="28"/>
      <c r="I34" s="10">
        <f t="shared" si="19"/>
        <v>0</v>
      </c>
      <c r="J34" s="29" t="s">
        <v>15</v>
      </c>
      <c r="K34" s="29"/>
      <c r="L34" s="70">
        <v>10813059000008</v>
      </c>
    </row>
    <row r="35" spans="1:13" x14ac:dyDescent="0.25">
      <c r="A35" s="25">
        <v>16</v>
      </c>
      <c r="B35" s="21" t="s">
        <v>330</v>
      </c>
      <c r="C35" s="26">
        <v>1048.57</v>
      </c>
      <c r="D35" s="26">
        <v>1048.57</v>
      </c>
      <c r="E35" s="8">
        <f t="shared" si="17"/>
        <v>0</v>
      </c>
      <c r="F35" s="27">
        <v>1000</v>
      </c>
      <c r="G35" s="9">
        <f t="shared" si="18"/>
        <v>0</v>
      </c>
      <c r="H35" s="28"/>
      <c r="I35" s="10">
        <f t="shared" si="19"/>
        <v>0</v>
      </c>
      <c r="J35" s="29" t="s">
        <v>15</v>
      </c>
      <c r="K35" s="29"/>
      <c r="L35" s="30">
        <v>1380</v>
      </c>
    </row>
    <row r="36" spans="1:13" x14ac:dyDescent="0.25">
      <c r="A36" s="25"/>
      <c r="B36" s="21"/>
      <c r="C36" s="26">
        <v>0.23</v>
      </c>
      <c r="D36" s="26">
        <v>0.23</v>
      </c>
      <c r="E36" s="8">
        <f t="shared" si="17"/>
        <v>0</v>
      </c>
      <c r="F36" s="27">
        <v>1000</v>
      </c>
      <c r="G36" s="9">
        <f t="shared" si="18"/>
        <v>0</v>
      </c>
      <c r="H36" s="28"/>
      <c r="I36" s="10">
        <f t="shared" si="19"/>
        <v>0</v>
      </c>
      <c r="J36" s="29" t="s">
        <v>15</v>
      </c>
      <c r="K36" s="29"/>
      <c r="L36" s="70">
        <v>10813059000012</v>
      </c>
    </row>
    <row r="37" spans="1:13" x14ac:dyDescent="0.25">
      <c r="A37" s="25">
        <v>17</v>
      </c>
      <c r="B37" s="21" t="s">
        <v>331</v>
      </c>
      <c r="C37" s="26">
        <v>144.96</v>
      </c>
      <c r="D37" s="26">
        <v>144.96</v>
      </c>
      <c r="E37" s="8">
        <f t="shared" si="17"/>
        <v>0</v>
      </c>
      <c r="F37" s="27">
        <v>3000</v>
      </c>
      <c r="G37" s="9">
        <f t="shared" si="18"/>
        <v>0</v>
      </c>
      <c r="H37" s="28"/>
      <c r="I37" s="10">
        <f t="shared" si="19"/>
        <v>0</v>
      </c>
      <c r="J37" s="29" t="s">
        <v>15</v>
      </c>
      <c r="K37" s="29"/>
      <c r="L37" s="30">
        <v>52031233</v>
      </c>
    </row>
    <row r="38" spans="1:13" x14ac:dyDescent="0.25">
      <c r="A38" s="25">
        <v>18</v>
      </c>
      <c r="B38" s="21" t="s">
        <v>332</v>
      </c>
      <c r="C38" s="26">
        <v>495.73</v>
      </c>
      <c r="D38" s="26">
        <v>518.22</v>
      </c>
      <c r="E38" s="8">
        <f t="shared" si="17"/>
        <v>22.49</v>
      </c>
      <c r="F38" s="27">
        <v>3000</v>
      </c>
      <c r="G38" s="9">
        <f t="shared" si="18"/>
        <v>22.49</v>
      </c>
      <c r="H38" s="28"/>
      <c r="I38" s="10">
        <f t="shared" si="19"/>
        <v>67470</v>
      </c>
      <c r="J38" s="29" t="s">
        <v>15</v>
      </c>
      <c r="K38" s="29"/>
      <c r="L38" s="30">
        <v>547150004</v>
      </c>
    </row>
    <row r="39" spans="1:13" x14ac:dyDescent="0.25">
      <c r="A39" s="25">
        <v>19</v>
      </c>
      <c r="B39" s="21" t="s">
        <v>536</v>
      </c>
      <c r="C39" s="26">
        <v>12.228</v>
      </c>
      <c r="D39" s="26">
        <v>14.231</v>
      </c>
      <c r="E39" s="8">
        <f t="shared" si="17"/>
        <v>2.0030000000000001</v>
      </c>
      <c r="F39" s="27">
        <v>4000</v>
      </c>
      <c r="G39" s="9">
        <f t="shared" si="18"/>
        <v>2.0030000000000001</v>
      </c>
      <c r="H39" s="28"/>
      <c r="I39" s="10">
        <f t="shared" si="19"/>
        <v>8012</v>
      </c>
      <c r="J39" s="29" t="s">
        <v>15</v>
      </c>
      <c r="K39" s="29"/>
      <c r="L39" s="70">
        <v>9212038000304</v>
      </c>
    </row>
    <row r="40" spans="1:13" x14ac:dyDescent="0.25">
      <c r="A40" s="25">
        <v>20</v>
      </c>
      <c r="B40" s="21" t="s">
        <v>537</v>
      </c>
      <c r="C40" s="26">
        <v>3.55</v>
      </c>
      <c r="D40" s="26">
        <v>25.263000000000002</v>
      </c>
      <c r="E40" s="8">
        <f t="shared" si="17"/>
        <v>21.713000000000001</v>
      </c>
      <c r="F40" s="27">
        <v>4000</v>
      </c>
      <c r="G40" s="9">
        <f t="shared" si="18"/>
        <v>21.713000000000001</v>
      </c>
      <c r="H40" s="28"/>
      <c r="I40" s="10">
        <f t="shared" si="19"/>
        <v>86852</v>
      </c>
      <c r="J40" s="29" t="s">
        <v>15</v>
      </c>
      <c r="K40" s="29"/>
      <c r="L40" s="70">
        <v>9212038000218</v>
      </c>
    </row>
    <row r="41" spans="1:13" ht="30" x14ac:dyDescent="0.25">
      <c r="A41" s="25"/>
      <c r="B41" s="21" t="s">
        <v>154</v>
      </c>
      <c r="C41" s="26"/>
      <c r="D41" s="26"/>
      <c r="E41" s="8">
        <f t="shared" si="0"/>
        <v>0</v>
      </c>
      <c r="F41" s="27"/>
      <c r="G41" s="9">
        <f t="shared" si="1"/>
        <v>0</v>
      </c>
      <c r="H41" s="28"/>
      <c r="I41" s="10">
        <v>31879</v>
      </c>
      <c r="J41" s="29"/>
      <c r="K41" s="29"/>
      <c r="L41" s="30"/>
    </row>
    <row r="42" spans="1:13" x14ac:dyDescent="0.25">
      <c r="A42" s="25">
        <v>1</v>
      </c>
      <c r="B42" s="21" t="s">
        <v>538</v>
      </c>
      <c r="C42" s="26">
        <v>503043</v>
      </c>
      <c r="D42" s="26">
        <v>701226</v>
      </c>
      <c r="E42" s="8">
        <f t="shared" ref="E42:E43" si="20">D42-C42</f>
        <v>198183</v>
      </c>
      <c r="F42" s="27">
        <v>1</v>
      </c>
      <c r="G42" s="9">
        <f t="shared" ref="G42" si="21">E42</f>
        <v>198183</v>
      </c>
      <c r="H42" s="28"/>
      <c r="I42" s="10">
        <f t="shared" si="2"/>
        <v>198183</v>
      </c>
      <c r="J42" s="29" t="s">
        <v>15</v>
      </c>
      <c r="K42" s="29"/>
      <c r="L42" s="30">
        <v>1243220</v>
      </c>
    </row>
    <row r="43" spans="1:13" x14ac:dyDescent="0.25">
      <c r="A43" s="25">
        <v>2</v>
      </c>
      <c r="B43" s="21" t="s">
        <v>23</v>
      </c>
      <c r="C43" s="26">
        <v>5437691</v>
      </c>
      <c r="D43" s="26">
        <v>5532253</v>
      </c>
      <c r="E43" s="8">
        <f t="shared" si="20"/>
        <v>94562</v>
      </c>
      <c r="F43" s="27">
        <v>1</v>
      </c>
      <c r="G43" s="9">
        <f t="shared" si="1"/>
        <v>94562</v>
      </c>
      <c r="H43" s="28" t="s">
        <v>25</v>
      </c>
      <c r="I43" s="10">
        <f t="shared" si="2"/>
        <v>94562</v>
      </c>
      <c r="J43" s="29" t="s">
        <v>15</v>
      </c>
      <c r="K43" s="29"/>
      <c r="L43" s="30" t="s">
        <v>146</v>
      </c>
    </row>
    <row r="44" spans="1:13" x14ac:dyDescent="0.25">
      <c r="A44" s="25">
        <v>3</v>
      </c>
      <c r="B44" s="21" t="s">
        <v>24</v>
      </c>
      <c r="C44" s="26">
        <v>5200903</v>
      </c>
      <c r="D44" s="26">
        <v>5318523</v>
      </c>
      <c r="E44" s="8">
        <f t="shared" si="0"/>
        <v>117620</v>
      </c>
      <c r="F44" s="27">
        <v>1</v>
      </c>
      <c r="G44" s="9">
        <f t="shared" si="1"/>
        <v>117620</v>
      </c>
      <c r="H44" s="28" t="s">
        <v>25</v>
      </c>
      <c r="I44" s="10">
        <f t="shared" si="2"/>
        <v>117620</v>
      </c>
      <c r="J44" s="29" t="s">
        <v>15</v>
      </c>
      <c r="K44" s="29"/>
      <c r="L44" s="30" t="s">
        <v>147</v>
      </c>
    </row>
    <row r="45" spans="1:13" x14ac:dyDescent="0.25">
      <c r="A45" s="25"/>
      <c r="B45" s="32" t="s">
        <v>152</v>
      </c>
      <c r="C45" s="33"/>
      <c r="D45" s="33"/>
      <c r="E45" s="33"/>
      <c r="F45" s="34"/>
      <c r="G45" s="27"/>
      <c r="H45" s="28"/>
      <c r="I45" s="35">
        <f>SUM(I17:I44)</f>
        <v>3839993.0000000098</v>
      </c>
      <c r="J45" s="36"/>
      <c r="K45" s="36"/>
      <c r="L45" s="30"/>
    </row>
    <row r="46" spans="1:13" x14ac:dyDescent="0.25">
      <c r="A46" s="25"/>
      <c r="B46" s="32"/>
      <c r="C46" s="33"/>
      <c r="D46" s="33"/>
      <c r="E46" s="33"/>
      <c r="F46" s="34"/>
      <c r="G46" s="27"/>
      <c r="H46" s="28"/>
      <c r="I46" s="35"/>
      <c r="J46" s="36"/>
      <c r="K46" s="36"/>
      <c r="L46" s="30"/>
    </row>
    <row r="47" spans="1:13" x14ac:dyDescent="0.2">
      <c r="A47" s="86" t="s">
        <v>153</v>
      </c>
      <c r="B47" s="87"/>
      <c r="C47" s="87"/>
      <c r="D47" s="87"/>
      <c r="E47" s="87"/>
      <c r="F47" s="88"/>
      <c r="G47" s="27"/>
      <c r="H47" s="27"/>
      <c r="I47" s="37">
        <v>93768</v>
      </c>
      <c r="J47" s="38"/>
      <c r="K47" s="38"/>
      <c r="L47" s="11"/>
    </row>
    <row r="48" spans="1:13" ht="33.75" customHeight="1" x14ac:dyDescent="0.2">
      <c r="A48" s="90" t="s">
        <v>8</v>
      </c>
      <c r="B48" s="91"/>
      <c r="C48" s="91"/>
      <c r="D48" s="91"/>
      <c r="E48" s="91"/>
      <c r="F48" s="91"/>
      <c r="G48" s="91"/>
      <c r="H48" s="91"/>
      <c r="I48" s="91"/>
      <c r="J48" s="91"/>
      <c r="K48" s="91"/>
      <c r="L48" s="92"/>
      <c r="M48" s="5"/>
    </row>
    <row r="49" spans="1:15" ht="33.75" customHeight="1" x14ac:dyDescent="0.2">
      <c r="A49" s="8"/>
      <c r="B49" s="39" t="s">
        <v>9</v>
      </c>
      <c r="C49" s="8"/>
      <c r="D49" s="40"/>
      <c r="E49" s="8"/>
      <c r="F49" s="40"/>
      <c r="G49" s="8"/>
      <c r="H49" s="40"/>
      <c r="I49" s="40"/>
      <c r="J49" s="40"/>
      <c r="K49" s="40"/>
      <c r="L49" s="41"/>
      <c r="M49" s="5"/>
      <c r="O49" s="40"/>
    </row>
    <row r="50" spans="1:15" ht="25.5" customHeight="1" x14ac:dyDescent="0.2">
      <c r="A50" s="8">
        <v>41400</v>
      </c>
      <c r="B50" s="42" t="s">
        <v>26</v>
      </c>
      <c r="C50" s="75">
        <v>331440</v>
      </c>
      <c r="D50" s="73">
        <v>331740</v>
      </c>
      <c r="E50" s="8">
        <f>D50-C50</f>
        <v>300</v>
      </c>
      <c r="F50" s="40">
        <v>1</v>
      </c>
      <c r="G50" s="9">
        <f>E50</f>
        <v>300</v>
      </c>
      <c r="H50" s="40">
        <v>13</v>
      </c>
      <c r="I50" s="10">
        <f t="shared" ref="I50:I112" si="22">E50*F50+H50</f>
        <v>313</v>
      </c>
      <c r="J50" s="29" t="s">
        <v>158</v>
      </c>
      <c r="K50" s="43"/>
      <c r="L50" s="41">
        <v>2808856</v>
      </c>
      <c r="M50" s="5"/>
    </row>
    <row r="51" spans="1:15" ht="25.5" customHeight="1" x14ac:dyDescent="0.2">
      <c r="A51" s="8"/>
      <c r="B51" s="42" t="s">
        <v>26</v>
      </c>
      <c r="C51" s="40">
        <v>207222</v>
      </c>
      <c r="D51" s="40">
        <v>207372</v>
      </c>
      <c r="E51" s="8">
        <f>D51-C51</f>
        <v>150</v>
      </c>
      <c r="F51" s="40">
        <v>1</v>
      </c>
      <c r="G51" s="9">
        <f>E51</f>
        <v>150</v>
      </c>
      <c r="H51" s="40">
        <v>13</v>
      </c>
      <c r="I51" s="10">
        <f>E51*F51+H51</f>
        <v>163</v>
      </c>
      <c r="J51" s="29" t="s">
        <v>158</v>
      </c>
      <c r="K51" s="43"/>
      <c r="L51" s="44" t="s">
        <v>27</v>
      </c>
      <c r="M51" s="5"/>
      <c r="O51" s="6" t="s">
        <v>472</v>
      </c>
    </row>
    <row r="52" spans="1:15" ht="31.5" x14ac:dyDescent="0.2">
      <c r="A52" s="45"/>
      <c r="B52" s="42" t="s">
        <v>150</v>
      </c>
      <c r="C52" s="12">
        <v>31976</v>
      </c>
      <c r="D52" s="12">
        <v>32026</v>
      </c>
      <c r="E52" s="8">
        <f t="shared" ref="E52:E126" si="23">D52-C52</f>
        <v>50</v>
      </c>
      <c r="F52" s="13">
        <v>1</v>
      </c>
      <c r="G52" s="9">
        <f>E52</f>
        <v>50</v>
      </c>
      <c r="H52" s="12">
        <v>4</v>
      </c>
      <c r="I52" s="10">
        <f t="shared" si="22"/>
        <v>54</v>
      </c>
      <c r="J52" s="29" t="s">
        <v>158</v>
      </c>
      <c r="K52" s="29"/>
      <c r="L52" s="46" t="s">
        <v>28</v>
      </c>
      <c r="M52" s="5"/>
    </row>
    <row r="53" spans="1:15" ht="31.5" x14ac:dyDescent="0.2">
      <c r="A53" s="45" t="s">
        <v>534</v>
      </c>
      <c r="B53" s="42" t="s">
        <v>29</v>
      </c>
      <c r="C53" s="12">
        <v>217</v>
      </c>
      <c r="D53" s="12">
        <v>217</v>
      </c>
      <c r="E53" s="8">
        <f t="shared" si="23"/>
        <v>0</v>
      </c>
      <c r="F53" s="13">
        <v>1</v>
      </c>
      <c r="G53" s="9">
        <f>E53</f>
        <v>0</v>
      </c>
      <c r="H53" s="12">
        <v>0</v>
      </c>
      <c r="I53" s="10">
        <f t="shared" si="22"/>
        <v>0</v>
      </c>
      <c r="J53" s="29" t="s">
        <v>158</v>
      </c>
      <c r="K53" s="29"/>
      <c r="L53" s="46" t="s">
        <v>210</v>
      </c>
      <c r="M53" s="5"/>
    </row>
    <row r="54" spans="1:15" ht="31.5" x14ac:dyDescent="0.2">
      <c r="A54" s="45">
        <v>-3432</v>
      </c>
      <c r="B54" s="42" t="s">
        <v>29</v>
      </c>
      <c r="C54" s="12">
        <v>301770</v>
      </c>
      <c r="D54" s="12">
        <v>303710</v>
      </c>
      <c r="E54" s="8">
        <f t="shared" si="23"/>
        <v>1940</v>
      </c>
      <c r="F54" s="13">
        <v>1</v>
      </c>
      <c r="G54" s="9">
        <f>E54</f>
        <v>1940</v>
      </c>
      <c r="H54" s="12">
        <v>0</v>
      </c>
      <c r="I54" s="10">
        <f t="shared" si="22"/>
        <v>1940</v>
      </c>
      <c r="J54" s="29" t="s">
        <v>158</v>
      </c>
      <c r="K54" s="29"/>
      <c r="L54" s="46" t="s">
        <v>30</v>
      </c>
      <c r="M54" s="5"/>
    </row>
    <row r="55" spans="1:15" ht="31.5" x14ac:dyDescent="0.2">
      <c r="A55" s="8">
        <v>441012</v>
      </c>
      <c r="B55" s="42" t="s">
        <v>31</v>
      </c>
      <c r="C55" s="12">
        <v>480</v>
      </c>
      <c r="D55" s="12">
        <v>537</v>
      </c>
      <c r="E55" s="8">
        <f t="shared" si="23"/>
        <v>57</v>
      </c>
      <c r="F55" s="13">
        <v>40</v>
      </c>
      <c r="G55" s="9">
        <f>E55*F55</f>
        <v>2280</v>
      </c>
      <c r="H55" s="12">
        <v>16</v>
      </c>
      <c r="I55" s="10">
        <f t="shared" si="22"/>
        <v>2296</v>
      </c>
      <c r="J55" s="29" t="s">
        <v>158</v>
      </c>
      <c r="K55" s="29"/>
      <c r="L55" s="46" t="s">
        <v>562</v>
      </c>
      <c r="M55" s="5"/>
    </row>
    <row r="56" spans="1:15" ht="31.5" x14ac:dyDescent="0.2">
      <c r="A56" s="8">
        <v>41403</v>
      </c>
      <c r="B56" s="42" t="s">
        <v>32</v>
      </c>
      <c r="C56" s="12">
        <v>40248</v>
      </c>
      <c r="D56" s="12">
        <v>40630</v>
      </c>
      <c r="E56" s="8">
        <f t="shared" si="23"/>
        <v>382</v>
      </c>
      <c r="F56" s="13">
        <v>1</v>
      </c>
      <c r="G56" s="9">
        <f t="shared" ref="G56:G127" si="24">E56*F56</f>
        <v>382</v>
      </c>
      <c r="H56" s="12">
        <v>8</v>
      </c>
      <c r="I56" s="10">
        <f t="shared" si="22"/>
        <v>390</v>
      </c>
      <c r="J56" s="29" t="s">
        <v>158</v>
      </c>
      <c r="K56" s="29"/>
      <c r="L56" s="46" t="s">
        <v>364</v>
      </c>
      <c r="M56" s="5"/>
    </row>
    <row r="57" spans="1:15" ht="31.5" x14ac:dyDescent="0.2">
      <c r="A57" s="45"/>
      <c r="B57" s="42" t="s">
        <v>299</v>
      </c>
      <c r="C57" s="12">
        <v>61483</v>
      </c>
      <c r="D57" s="12">
        <v>63557</v>
      </c>
      <c r="E57" s="8">
        <f t="shared" si="23"/>
        <v>2074</v>
      </c>
      <c r="F57" s="13">
        <v>1</v>
      </c>
      <c r="G57" s="9">
        <f t="shared" si="24"/>
        <v>2074</v>
      </c>
      <c r="H57" s="12">
        <v>8</v>
      </c>
      <c r="I57" s="10">
        <f t="shared" si="22"/>
        <v>2082</v>
      </c>
      <c r="J57" s="29" t="s">
        <v>158</v>
      </c>
      <c r="K57" s="29"/>
      <c r="L57" s="46" t="s">
        <v>365</v>
      </c>
      <c r="M57" s="5"/>
    </row>
    <row r="58" spans="1:15" ht="31.5" x14ac:dyDescent="0.2">
      <c r="A58" s="45"/>
      <c r="B58" s="42" t="s">
        <v>32</v>
      </c>
      <c r="C58" s="12">
        <v>3521</v>
      </c>
      <c r="D58" s="12">
        <v>3543</v>
      </c>
      <c r="E58" s="8">
        <f t="shared" si="23"/>
        <v>22</v>
      </c>
      <c r="F58" s="13">
        <v>30</v>
      </c>
      <c r="G58" s="9">
        <f t="shared" si="24"/>
        <v>660</v>
      </c>
      <c r="H58" s="12">
        <v>18</v>
      </c>
      <c r="I58" s="10">
        <f t="shared" si="22"/>
        <v>678</v>
      </c>
      <c r="J58" s="29" t="s">
        <v>158</v>
      </c>
      <c r="K58" s="29"/>
      <c r="L58" s="46" t="s">
        <v>33</v>
      </c>
      <c r="M58" s="5"/>
      <c r="N58" s="5">
        <v>3150</v>
      </c>
    </row>
    <row r="59" spans="1:15" ht="31.5" x14ac:dyDescent="0.2">
      <c r="A59" s="8">
        <v>42410</v>
      </c>
      <c r="B59" s="42" t="s">
        <v>34</v>
      </c>
      <c r="C59" s="12">
        <v>44956</v>
      </c>
      <c r="D59" s="12">
        <v>45137</v>
      </c>
      <c r="E59" s="8">
        <f t="shared" si="23"/>
        <v>181</v>
      </c>
      <c r="F59" s="13">
        <v>1</v>
      </c>
      <c r="G59" s="9">
        <f t="shared" si="24"/>
        <v>181</v>
      </c>
      <c r="H59" s="12"/>
      <c r="I59" s="10">
        <f t="shared" si="22"/>
        <v>181</v>
      </c>
      <c r="J59" s="29" t="s">
        <v>158</v>
      </c>
      <c r="K59" s="29"/>
      <c r="L59" s="46" t="s">
        <v>35</v>
      </c>
      <c r="M59" s="5"/>
    </row>
    <row r="60" spans="1:15" ht="31.5" x14ac:dyDescent="0.2">
      <c r="A60" s="8"/>
      <c r="B60" s="42" t="s">
        <v>34</v>
      </c>
      <c r="C60" s="12">
        <v>313526</v>
      </c>
      <c r="D60" s="12">
        <v>314823</v>
      </c>
      <c r="E60" s="8">
        <f t="shared" si="23"/>
        <v>1297</v>
      </c>
      <c r="F60" s="13">
        <v>1</v>
      </c>
      <c r="G60" s="9">
        <f t="shared" si="24"/>
        <v>1297</v>
      </c>
      <c r="H60" s="12">
        <v>0</v>
      </c>
      <c r="I60" s="10">
        <f t="shared" si="22"/>
        <v>1297</v>
      </c>
      <c r="J60" s="29" t="s">
        <v>158</v>
      </c>
      <c r="K60" s="29"/>
      <c r="L60" s="46" t="s">
        <v>36</v>
      </c>
      <c r="M60" s="5"/>
    </row>
    <row r="61" spans="1:15" ht="31.5" x14ac:dyDescent="0.2">
      <c r="A61" s="45"/>
      <c r="B61" s="42" t="s">
        <v>34</v>
      </c>
      <c r="C61" s="12">
        <v>10053</v>
      </c>
      <c r="D61" s="12">
        <v>10093</v>
      </c>
      <c r="E61" s="8">
        <f t="shared" si="23"/>
        <v>40</v>
      </c>
      <c r="F61" s="13">
        <v>1</v>
      </c>
      <c r="G61" s="9">
        <f t="shared" si="24"/>
        <v>40</v>
      </c>
      <c r="H61" s="12">
        <v>4195</v>
      </c>
      <c r="I61" s="10">
        <f t="shared" si="22"/>
        <v>4235</v>
      </c>
      <c r="J61" s="29" t="s">
        <v>158</v>
      </c>
      <c r="K61" s="29"/>
      <c r="L61" s="46" t="s">
        <v>37</v>
      </c>
      <c r="M61" s="5"/>
    </row>
    <row r="62" spans="1:15" ht="31.5" x14ac:dyDescent="0.2">
      <c r="A62" s="8">
        <v>41407</v>
      </c>
      <c r="B62" s="42" t="s">
        <v>275</v>
      </c>
      <c r="C62" s="12">
        <v>107726</v>
      </c>
      <c r="D62" s="12">
        <v>109209</v>
      </c>
      <c r="E62" s="8">
        <f t="shared" si="23"/>
        <v>1483</v>
      </c>
      <c r="F62" s="13">
        <v>1</v>
      </c>
      <c r="G62" s="9">
        <f t="shared" si="24"/>
        <v>1483</v>
      </c>
      <c r="H62" s="12">
        <v>0</v>
      </c>
      <c r="I62" s="10">
        <f t="shared" si="22"/>
        <v>1483</v>
      </c>
      <c r="J62" s="29" t="s">
        <v>158</v>
      </c>
      <c r="K62" s="29"/>
      <c r="L62" s="46" t="s">
        <v>217</v>
      </c>
      <c r="M62" s="5"/>
    </row>
    <row r="63" spans="1:15" ht="47.25" x14ac:dyDescent="0.2">
      <c r="A63" s="45">
        <v>41411</v>
      </c>
      <c r="B63" s="42" t="s">
        <v>39</v>
      </c>
      <c r="C63" s="12">
        <v>0</v>
      </c>
      <c r="D63" s="12">
        <v>0</v>
      </c>
      <c r="E63" s="8">
        <f t="shared" si="23"/>
        <v>0</v>
      </c>
      <c r="F63" s="13">
        <v>120</v>
      </c>
      <c r="G63" s="9">
        <f t="shared" si="24"/>
        <v>0</v>
      </c>
      <c r="H63" s="12">
        <v>0</v>
      </c>
      <c r="I63" s="10">
        <f t="shared" si="22"/>
        <v>0</v>
      </c>
      <c r="J63" s="29" t="s">
        <v>159</v>
      </c>
      <c r="K63" s="29"/>
      <c r="L63" s="46" t="s">
        <v>502</v>
      </c>
      <c r="M63" s="5"/>
      <c r="N63" s="5" t="s">
        <v>504</v>
      </c>
      <c r="O63" s="5"/>
    </row>
    <row r="64" spans="1:15" ht="47.25" x14ac:dyDescent="0.2">
      <c r="A64" s="45"/>
      <c r="B64" s="42" t="s">
        <v>363</v>
      </c>
      <c r="C64" s="12">
        <v>26741</v>
      </c>
      <c r="D64" s="12">
        <v>27147</v>
      </c>
      <c r="E64" s="8">
        <f t="shared" ref="E64:E65" si="25">D64-C64</f>
        <v>406</v>
      </c>
      <c r="F64" s="13">
        <v>120</v>
      </c>
      <c r="G64" s="9">
        <f t="shared" ref="G64:G65" si="26">E64*F64</f>
        <v>48720</v>
      </c>
      <c r="H64" s="12">
        <v>4534</v>
      </c>
      <c r="I64" s="10">
        <f t="shared" ref="I64:I65" si="27">E64*F64+H64</f>
        <v>53254</v>
      </c>
      <c r="J64" s="29" t="s">
        <v>159</v>
      </c>
      <c r="K64" s="29"/>
      <c r="L64" s="46" t="s">
        <v>362</v>
      </c>
      <c r="M64" s="5"/>
      <c r="O64" s="5">
        <v>4534</v>
      </c>
    </row>
    <row r="65" spans="1:15" ht="47.25" x14ac:dyDescent="0.2">
      <c r="A65" s="45"/>
      <c r="B65" s="42" t="s">
        <v>363</v>
      </c>
      <c r="C65" s="12">
        <v>17814</v>
      </c>
      <c r="D65" s="12">
        <v>17814</v>
      </c>
      <c r="E65" s="8">
        <f t="shared" si="25"/>
        <v>0</v>
      </c>
      <c r="F65" s="13">
        <v>20</v>
      </c>
      <c r="G65" s="9">
        <f t="shared" si="26"/>
        <v>0</v>
      </c>
      <c r="H65" s="12">
        <v>0</v>
      </c>
      <c r="I65" s="10">
        <f t="shared" si="27"/>
        <v>0</v>
      </c>
      <c r="J65" s="29" t="s">
        <v>159</v>
      </c>
      <c r="K65" s="29"/>
      <c r="L65" s="46" t="s">
        <v>503</v>
      </c>
      <c r="M65" s="5"/>
      <c r="O65" s="5"/>
    </row>
    <row r="66" spans="1:15" ht="31.5" x14ac:dyDescent="0.2">
      <c r="A66" s="8">
        <v>41513</v>
      </c>
      <c r="B66" s="42" t="s">
        <v>42</v>
      </c>
      <c r="C66" s="12">
        <v>555109</v>
      </c>
      <c r="D66" s="12">
        <v>558939</v>
      </c>
      <c r="E66" s="8">
        <f t="shared" si="23"/>
        <v>3830</v>
      </c>
      <c r="F66" s="13">
        <v>1</v>
      </c>
      <c r="G66" s="9">
        <f t="shared" si="24"/>
        <v>3830</v>
      </c>
      <c r="H66" s="12">
        <v>9</v>
      </c>
      <c r="I66" s="10">
        <f t="shared" si="22"/>
        <v>3839</v>
      </c>
      <c r="J66" s="29" t="s">
        <v>158</v>
      </c>
      <c r="K66" s="29"/>
      <c r="L66" s="46" t="s">
        <v>215</v>
      </c>
      <c r="M66" s="5"/>
    </row>
    <row r="67" spans="1:15" ht="31.5" x14ac:dyDescent="0.2">
      <c r="A67" s="8"/>
      <c r="B67" s="42" t="s">
        <v>526</v>
      </c>
      <c r="C67" s="12">
        <v>60329</v>
      </c>
      <c r="D67" s="12">
        <v>60652</v>
      </c>
      <c r="E67" s="8">
        <f t="shared" ref="E67" si="28">D67-C67</f>
        <v>323</v>
      </c>
      <c r="F67" s="13">
        <v>1</v>
      </c>
      <c r="G67" s="9">
        <f t="shared" ref="G67" si="29">E67*F67</f>
        <v>323</v>
      </c>
      <c r="H67" s="12">
        <v>9</v>
      </c>
      <c r="I67" s="10">
        <f t="shared" ref="I67" si="30">E67*F67+H67</f>
        <v>332</v>
      </c>
      <c r="J67" s="29" t="s">
        <v>158</v>
      </c>
      <c r="K67" s="29"/>
      <c r="L67" s="46" t="s">
        <v>527</v>
      </c>
      <c r="M67" s="5"/>
    </row>
    <row r="68" spans="1:15" ht="47.25" x14ac:dyDescent="0.2">
      <c r="A68" s="8">
        <v>41414</v>
      </c>
      <c r="B68" s="42" t="s">
        <v>220</v>
      </c>
      <c r="C68" s="12">
        <v>9900</v>
      </c>
      <c r="D68" s="12">
        <v>9900</v>
      </c>
      <c r="E68" s="8">
        <f t="shared" si="23"/>
        <v>0</v>
      </c>
      <c r="F68" s="13">
        <v>1</v>
      </c>
      <c r="G68" s="9">
        <f t="shared" si="24"/>
        <v>0</v>
      </c>
      <c r="H68" s="12">
        <v>6184</v>
      </c>
      <c r="I68" s="10">
        <f t="shared" si="22"/>
        <v>6184</v>
      </c>
      <c r="J68" s="29" t="s">
        <v>158</v>
      </c>
      <c r="K68" s="29"/>
      <c r="L68" s="46" t="s">
        <v>225</v>
      </c>
      <c r="M68" s="5"/>
    </row>
    <row r="69" spans="1:15" ht="47.25" x14ac:dyDescent="0.2">
      <c r="A69" s="45">
        <v>42404</v>
      </c>
      <c r="B69" s="42" t="s">
        <v>223</v>
      </c>
      <c r="C69" s="12">
        <v>10483</v>
      </c>
      <c r="D69" s="12">
        <v>10715</v>
      </c>
      <c r="E69" s="8">
        <f t="shared" si="23"/>
        <v>232</v>
      </c>
      <c r="F69" s="13">
        <v>40</v>
      </c>
      <c r="G69" s="9">
        <f t="shared" si="24"/>
        <v>9280</v>
      </c>
      <c r="H69" s="12">
        <v>10</v>
      </c>
      <c r="I69" s="10">
        <f t="shared" si="22"/>
        <v>9290</v>
      </c>
      <c r="J69" s="29" t="s">
        <v>158</v>
      </c>
      <c r="K69" s="29"/>
      <c r="L69" s="46" t="s">
        <v>219</v>
      </c>
      <c r="M69" s="5"/>
    </row>
    <row r="70" spans="1:15" ht="31.5" x14ac:dyDescent="0.2">
      <c r="A70" s="8">
        <v>42405</v>
      </c>
      <c r="B70" s="42" t="s">
        <v>44</v>
      </c>
      <c r="C70" s="12">
        <v>71908</v>
      </c>
      <c r="D70" s="12">
        <v>72663</v>
      </c>
      <c r="E70" s="8">
        <f t="shared" si="23"/>
        <v>755</v>
      </c>
      <c r="F70" s="13">
        <v>1</v>
      </c>
      <c r="G70" s="9">
        <f t="shared" si="24"/>
        <v>755</v>
      </c>
      <c r="H70" s="12">
        <v>0</v>
      </c>
      <c r="I70" s="10">
        <f t="shared" si="22"/>
        <v>755</v>
      </c>
      <c r="J70" s="29" t="s">
        <v>158</v>
      </c>
      <c r="K70" s="29"/>
      <c r="L70" s="46" t="s">
        <v>45</v>
      </c>
      <c r="M70" s="5"/>
    </row>
    <row r="71" spans="1:15" ht="31.5" x14ac:dyDescent="0.2">
      <c r="A71" s="8"/>
      <c r="B71" s="42" t="s">
        <v>44</v>
      </c>
      <c r="C71" s="12">
        <v>46466</v>
      </c>
      <c r="D71" s="12">
        <v>47111</v>
      </c>
      <c r="E71" s="8">
        <f t="shared" si="23"/>
        <v>645</v>
      </c>
      <c r="F71" s="13">
        <v>1</v>
      </c>
      <c r="G71" s="9">
        <f t="shared" si="24"/>
        <v>645</v>
      </c>
      <c r="H71" s="12">
        <v>0</v>
      </c>
      <c r="I71" s="10">
        <f t="shared" si="22"/>
        <v>645</v>
      </c>
      <c r="J71" s="29" t="s">
        <v>158</v>
      </c>
      <c r="K71" s="29"/>
      <c r="L71" s="46" t="s">
        <v>46</v>
      </c>
      <c r="M71" s="5"/>
    </row>
    <row r="72" spans="1:15" ht="31.5" x14ac:dyDescent="0.2">
      <c r="A72" s="45"/>
      <c r="B72" s="42" t="s">
        <v>44</v>
      </c>
      <c r="C72" s="12">
        <v>608</v>
      </c>
      <c r="D72" s="12">
        <v>608</v>
      </c>
      <c r="E72" s="8">
        <f t="shared" si="23"/>
        <v>0</v>
      </c>
      <c r="F72" s="13">
        <v>1</v>
      </c>
      <c r="G72" s="9">
        <f t="shared" si="24"/>
        <v>0</v>
      </c>
      <c r="H72" s="12">
        <v>0</v>
      </c>
      <c r="I72" s="10">
        <f t="shared" si="22"/>
        <v>0</v>
      </c>
      <c r="J72" s="29" t="s">
        <v>158</v>
      </c>
      <c r="K72" s="29"/>
      <c r="L72" s="46" t="s">
        <v>243</v>
      </c>
      <c r="M72" s="5"/>
    </row>
    <row r="73" spans="1:15" ht="47.25" x14ac:dyDescent="0.2">
      <c r="A73" s="45">
        <v>42406</v>
      </c>
      <c r="B73" s="42" t="s">
        <v>47</v>
      </c>
      <c r="C73" s="12">
        <v>36237</v>
      </c>
      <c r="D73" s="12">
        <v>36718</v>
      </c>
      <c r="E73" s="8">
        <f t="shared" si="23"/>
        <v>481</v>
      </c>
      <c r="F73" s="13">
        <v>1</v>
      </c>
      <c r="G73" s="9">
        <f t="shared" si="24"/>
        <v>481</v>
      </c>
      <c r="H73" s="12">
        <v>13</v>
      </c>
      <c r="I73" s="10">
        <f t="shared" si="22"/>
        <v>494</v>
      </c>
      <c r="J73" s="29" t="s">
        <v>158</v>
      </c>
      <c r="K73" s="29"/>
      <c r="L73" s="46" t="s">
        <v>48</v>
      </c>
      <c r="M73" s="5"/>
    </row>
    <row r="74" spans="1:15" ht="31.5" x14ac:dyDescent="0.2">
      <c r="A74" s="45">
        <v>42408</v>
      </c>
      <c r="B74" s="42" t="s">
        <v>513</v>
      </c>
      <c r="C74" s="12">
        <v>42838</v>
      </c>
      <c r="D74" s="12">
        <v>42838</v>
      </c>
      <c r="E74" s="8">
        <f t="shared" si="23"/>
        <v>0</v>
      </c>
      <c r="F74" s="13">
        <v>1</v>
      </c>
      <c r="G74" s="9">
        <f t="shared" si="24"/>
        <v>0</v>
      </c>
      <c r="H74" s="12">
        <v>0</v>
      </c>
      <c r="I74" s="10">
        <f t="shared" si="22"/>
        <v>0</v>
      </c>
      <c r="J74" s="29" t="s">
        <v>158</v>
      </c>
      <c r="K74" s="29" t="s">
        <v>211</v>
      </c>
      <c r="L74" s="46" t="s">
        <v>216</v>
      </c>
      <c r="M74" s="5"/>
    </row>
    <row r="75" spans="1:15" ht="47.25" x14ac:dyDescent="0.2">
      <c r="A75" s="8">
        <v>42409</v>
      </c>
      <c r="B75" s="42" t="s">
        <v>49</v>
      </c>
      <c r="C75" s="12">
        <v>5675</v>
      </c>
      <c r="D75" s="12">
        <v>6998</v>
      </c>
      <c r="E75" s="8">
        <f t="shared" ref="E75" si="31">D75-C75</f>
        <v>1323</v>
      </c>
      <c r="F75" s="13">
        <v>1</v>
      </c>
      <c r="G75" s="9">
        <f t="shared" ref="G75" si="32">E75*F75</f>
        <v>1323</v>
      </c>
      <c r="H75" s="12">
        <v>13</v>
      </c>
      <c r="I75" s="10">
        <f t="shared" ref="I75" si="33">E75*F75+H75</f>
        <v>1336</v>
      </c>
      <c r="J75" s="29" t="s">
        <v>158</v>
      </c>
      <c r="K75" s="29"/>
      <c r="L75" s="46" t="s">
        <v>529</v>
      </c>
      <c r="M75" s="5"/>
    </row>
    <row r="76" spans="1:15" ht="47.25" x14ac:dyDescent="0.2">
      <c r="A76" s="45">
        <v>43400</v>
      </c>
      <c r="B76" s="42" t="s">
        <v>51</v>
      </c>
      <c r="C76" s="12">
        <v>82755</v>
      </c>
      <c r="D76" s="12">
        <v>84088</v>
      </c>
      <c r="E76" s="8">
        <f>D76-C76</f>
        <v>1333</v>
      </c>
      <c r="F76" s="13">
        <v>1</v>
      </c>
      <c r="G76" s="9">
        <f>E76*F76</f>
        <v>1333</v>
      </c>
      <c r="H76" s="12">
        <v>14</v>
      </c>
      <c r="I76" s="10">
        <f>E76*F76+H76</f>
        <v>1347</v>
      </c>
      <c r="J76" s="29" t="s">
        <v>158</v>
      </c>
      <c r="K76" s="29"/>
      <c r="L76" s="46" t="s">
        <v>209</v>
      </c>
      <c r="M76" s="5"/>
    </row>
    <row r="77" spans="1:15" ht="47.25" x14ac:dyDescent="0.2">
      <c r="A77" s="45"/>
      <c r="B77" s="42" t="s">
        <v>295</v>
      </c>
      <c r="C77" s="12">
        <v>17648</v>
      </c>
      <c r="D77" s="12">
        <v>17762</v>
      </c>
      <c r="E77" s="8">
        <f t="shared" si="23"/>
        <v>114</v>
      </c>
      <c r="F77" s="13">
        <v>1</v>
      </c>
      <c r="G77" s="9">
        <f t="shared" si="24"/>
        <v>114</v>
      </c>
      <c r="H77" s="12">
        <v>14</v>
      </c>
      <c r="I77" s="10">
        <f t="shared" si="22"/>
        <v>128</v>
      </c>
      <c r="J77" s="29" t="s">
        <v>158</v>
      </c>
      <c r="K77" s="29"/>
      <c r="L77" s="46" t="s">
        <v>50</v>
      </c>
      <c r="M77" s="5"/>
    </row>
    <row r="78" spans="1:15" ht="31.5" x14ac:dyDescent="0.2">
      <c r="A78" s="8">
        <v>43416</v>
      </c>
      <c r="B78" s="42" t="s">
        <v>443</v>
      </c>
      <c r="C78" s="12">
        <v>74212</v>
      </c>
      <c r="D78" s="12">
        <v>76048</v>
      </c>
      <c r="E78" s="8">
        <f t="shared" ref="E78" si="34">D78-C78</f>
        <v>1836</v>
      </c>
      <c r="F78" s="13">
        <v>1</v>
      </c>
      <c r="G78" s="9">
        <f t="shared" ref="G78" si="35">E78*F78</f>
        <v>1836</v>
      </c>
      <c r="H78" s="12">
        <v>10</v>
      </c>
      <c r="I78" s="10">
        <f t="shared" ref="I78" si="36">E78*F78+H78</f>
        <v>1846</v>
      </c>
      <c r="J78" s="29" t="s">
        <v>158</v>
      </c>
      <c r="K78" s="29"/>
      <c r="L78" s="46" t="s">
        <v>167</v>
      </c>
      <c r="M78" s="5"/>
    </row>
    <row r="79" spans="1:15" ht="31.5" x14ac:dyDescent="0.2">
      <c r="A79" s="8"/>
      <c r="B79" s="42" t="s">
        <v>509</v>
      </c>
      <c r="C79" s="12">
        <v>2950</v>
      </c>
      <c r="D79" s="12">
        <v>3118</v>
      </c>
      <c r="E79" s="8">
        <f t="shared" ref="E79" si="37">D79-C79</f>
        <v>168</v>
      </c>
      <c r="F79" s="13">
        <v>1</v>
      </c>
      <c r="G79" s="9">
        <f t="shared" ref="G79" si="38">E79*F79</f>
        <v>168</v>
      </c>
      <c r="H79" s="12">
        <v>8</v>
      </c>
      <c r="I79" s="10">
        <f t="shared" ref="I79" si="39">E79*F79+H79</f>
        <v>176</v>
      </c>
      <c r="J79" s="29" t="s">
        <v>158</v>
      </c>
      <c r="K79" s="29"/>
      <c r="L79" s="46" t="s">
        <v>559</v>
      </c>
      <c r="M79" s="5"/>
    </row>
    <row r="80" spans="1:15" ht="47.25" x14ac:dyDescent="0.2">
      <c r="A80" s="45">
        <v>43415</v>
      </c>
      <c r="B80" s="42" t="s">
        <v>404</v>
      </c>
      <c r="C80" s="12">
        <v>34814</v>
      </c>
      <c r="D80" s="12">
        <v>35680</v>
      </c>
      <c r="E80" s="8">
        <f t="shared" si="23"/>
        <v>866</v>
      </c>
      <c r="F80" s="13">
        <v>1</v>
      </c>
      <c r="G80" s="9">
        <f t="shared" si="24"/>
        <v>866</v>
      </c>
      <c r="H80" s="12">
        <v>12</v>
      </c>
      <c r="I80" s="10">
        <f t="shared" si="22"/>
        <v>878</v>
      </c>
      <c r="J80" s="29" t="s">
        <v>158</v>
      </c>
      <c r="K80" s="29"/>
      <c r="L80" s="46" t="s">
        <v>52</v>
      </c>
      <c r="M80" s="47"/>
    </row>
    <row r="81" spans="1:14" ht="31.5" x14ac:dyDescent="0.2">
      <c r="A81" s="45">
        <v>43403</v>
      </c>
      <c r="B81" s="42" t="s">
        <v>53</v>
      </c>
      <c r="C81" s="12">
        <v>17365</v>
      </c>
      <c r="D81" s="12">
        <v>17796</v>
      </c>
      <c r="E81" s="8">
        <f>D81-C81</f>
        <v>431</v>
      </c>
      <c r="F81" s="13">
        <v>20</v>
      </c>
      <c r="G81" s="9">
        <f>E81*F81</f>
        <v>8620</v>
      </c>
      <c r="H81" s="12">
        <v>13</v>
      </c>
      <c r="I81" s="10">
        <f>E81*F81+H81</f>
        <v>8633</v>
      </c>
      <c r="J81" s="29" t="s">
        <v>158</v>
      </c>
      <c r="K81" s="29"/>
      <c r="L81" s="46" t="s">
        <v>207</v>
      </c>
      <c r="M81" s="5"/>
    </row>
    <row r="82" spans="1:14" ht="31.5" x14ac:dyDescent="0.2">
      <c r="A82" s="45"/>
      <c r="B82" s="42" t="s">
        <v>53</v>
      </c>
      <c r="C82" s="12">
        <v>6318</v>
      </c>
      <c r="D82" s="12">
        <v>6514</v>
      </c>
      <c r="E82" s="8">
        <f>D82-C82</f>
        <v>196</v>
      </c>
      <c r="F82" s="13">
        <v>40</v>
      </c>
      <c r="G82" s="9">
        <f>E82*F82</f>
        <v>7840</v>
      </c>
      <c r="H82" s="12">
        <v>13</v>
      </c>
      <c r="I82" s="10">
        <f>E82*F82+H82</f>
        <v>7853</v>
      </c>
      <c r="J82" s="29" t="s">
        <v>158</v>
      </c>
      <c r="K82" s="29"/>
      <c r="L82" s="46" t="s">
        <v>208</v>
      </c>
      <c r="M82" s="5"/>
    </row>
    <row r="83" spans="1:14" ht="31.5" x14ac:dyDescent="0.2">
      <c r="A83" s="8"/>
      <c r="B83" s="42" t="s">
        <v>452</v>
      </c>
      <c r="C83" s="12">
        <v>4282</v>
      </c>
      <c r="D83" s="12">
        <v>4432</v>
      </c>
      <c r="E83" s="8">
        <f t="shared" si="23"/>
        <v>150</v>
      </c>
      <c r="F83" s="13">
        <v>1</v>
      </c>
      <c r="G83" s="9">
        <f t="shared" si="24"/>
        <v>150</v>
      </c>
      <c r="H83" s="12">
        <v>8</v>
      </c>
      <c r="I83" s="10">
        <f t="shared" si="22"/>
        <v>158</v>
      </c>
      <c r="J83" s="29" t="s">
        <v>158</v>
      </c>
      <c r="K83" s="29"/>
      <c r="L83" s="46" t="s">
        <v>451</v>
      </c>
      <c r="M83" s="5"/>
    </row>
    <row r="84" spans="1:14" ht="31.5" x14ac:dyDescent="0.2">
      <c r="A84" s="8"/>
      <c r="B84" s="42" t="s">
        <v>291</v>
      </c>
      <c r="C84" s="48">
        <v>12014</v>
      </c>
      <c r="D84" s="48">
        <v>12275</v>
      </c>
      <c r="E84" s="8">
        <f t="shared" si="23"/>
        <v>261</v>
      </c>
      <c r="F84" s="13">
        <v>1</v>
      </c>
      <c r="G84" s="9">
        <f t="shared" si="24"/>
        <v>261</v>
      </c>
      <c r="H84" s="12">
        <v>6</v>
      </c>
      <c r="I84" s="10">
        <f t="shared" si="22"/>
        <v>267</v>
      </c>
      <c r="J84" s="29" t="s">
        <v>158</v>
      </c>
      <c r="K84" s="29"/>
      <c r="L84" s="46" t="s">
        <v>226</v>
      </c>
      <c r="M84" s="5"/>
      <c r="N84" s="5">
        <v>16911</v>
      </c>
    </row>
    <row r="85" spans="1:14" ht="31.5" x14ac:dyDescent="0.2">
      <c r="A85" s="45">
        <v>43417</v>
      </c>
      <c r="B85" s="42" t="s">
        <v>450</v>
      </c>
      <c r="C85" s="12">
        <v>33900</v>
      </c>
      <c r="D85" s="12">
        <v>34050</v>
      </c>
      <c r="E85" s="8">
        <f t="shared" si="23"/>
        <v>150</v>
      </c>
      <c r="F85" s="13">
        <v>1</v>
      </c>
      <c r="G85" s="9">
        <f t="shared" si="24"/>
        <v>150</v>
      </c>
      <c r="H85" s="12">
        <v>9</v>
      </c>
      <c r="I85" s="10">
        <f t="shared" si="22"/>
        <v>159</v>
      </c>
      <c r="J85" s="29" t="s">
        <v>158</v>
      </c>
      <c r="K85" s="29"/>
      <c r="L85" s="46" t="s">
        <v>54</v>
      </c>
      <c r="M85" s="5"/>
      <c r="N85" s="5" t="s">
        <v>466</v>
      </c>
    </row>
    <row r="86" spans="1:14" ht="31.5" x14ac:dyDescent="0.2">
      <c r="A86" s="45">
        <v>43404</v>
      </c>
      <c r="B86" s="42" t="s">
        <v>55</v>
      </c>
      <c r="C86" s="49">
        <v>2398</v>
      </c>
      <c r="D86" s="49">
        <v>2441</v>
      </c>
      <c r="E86" s="8">
        <f>D86-C86</f>
        <v>43</v>
      </c>
      <c r="F86" s="40">
        <v>50</v>
      </c>
      <c r="G86" s="9">
        <f>E86*F86</f>
        <v>2150</v>
      </c>
      <c r="H86" s="40">
        <v>8</v>
      </c>
      <c r="I86" s="10">
        <f>E86*F86+H86</f>
        <v>2158</v>
      </c>
      <c r="J86" s="29" t="s">
        <v>158</v>
      </c>
      <c r="K86" s="43"/>
      <c r="L86" s="44" t="s">
        <v>250</v>
      </c>
    </row>
    <row r="87" spans="1:14" ht="31.5" x14ac:dyDescent="0.2">
      <c r="A87" s="45"/>
      <c r="B87" s="42" t="s">
        <v>55</v>
      </c>
      <c r="C87" s="49">
        <v>1788</v>
      </c>
      <c r="D87" s="49">
        <v>1845</v>
      </c>
      <c r="E87" s="8">
        <f>D87-C87</f>
        <v>57</v>
      </c>
      <c r="F87" s="40">
        <v>60</v>
      </c>
      <c r="G87" s="9">
        <f>E87*F87</f>
        <v>3420</v>
      </c>
      <c r="H87" s="40">
        <v>10</v>
      </c>
      <c r="I87" s="10">
        <f>E87*F87+H87</f>
        <v>3430</v>
      </c>
      <c r="J87" s="29" t="s">
        <v>158</v>
      </c>
      <c r="K87" s="43"/>
      <c r="L87" s="44" t="s">
        <v>251</v>
      </c>
    </row>
    <row r="88" spans="1:14" ht="31.5" x14ac:dyDescent="0.2">
      <c r="A88" s="45"/>
      <c r="B88" s="42" t="s">
        <v>55</v>
      </c>
      <c r="C88" s="49">
        <v>743</v>
      </c>
      <c r="D88" s="49">
        <v>948</v>
      </c>
      <c r="E88" s="8">
        <f t="shared" ref="E88" si="40">D88-C88</f>
        <v>205</v>
      </c>
      <c r="F88" s="40">
        <v>30</v>
      </c>
      <c r="G88" s="9">
        <f t="shared" ref="G88" si="41">E88*F88</f>
        <v>6150</v>
      </c>
      <c r="H88" s="40">
        <v>11</v>
      </c>
      <c r="I88" s="10">
        <f t="shared" ref="I88" si="42">E88*F88+H88</f>
        <v>6161</v>
      </c>
      <c r="J88" s="29" t="s">
        <v>158</v>
      </c>
      <c r="K88" s="43"/>
      <c r="L88" s="44" t="s">
        <v>474</v>
      </c>
    </row>
    <row r="89" spans="1:14" ht="31.5" x14ac:dyDescent="0.2">
      <c r="A89" s="45"/>
      <c r="B89" s="42" t="s">
        <v>548</v>
      </c>
      <c r="C89" s="49">
        <v>17154</v>
      </c>
      <c r="D89" s="49">
        <v>17372</v>
      </c>
      <c r="E89" s="8">
        <f t="shared" ref="E89" si="43">D89-C89</f>
        <v>218</v>
      </c>
      <c r="F89" s="40">
        <v>20</v>
      </c>
      <c r="G89" s="9">
        <f t="shared" ref="G89" si="44">E89*F89</f>
        <v>4360</v>
      </c>
      <c r="H89" s="40">
        <v>12</v>
      </c>
      <c r="I89" s="10">
        <f t="shared" ref="I89" si="45">E89*F89+H89</f>
        <v>4372</v>
      </c>
      <c r="J89" s="29" t="s">
        <v>158</v>
      </c>
      <c r="K89" s="43"/>
      <c r="L89" s="44" t="s">
        <v>549</v>
      </c>
    </row>
    <row r="90" spans="1:14" ht="31.5" x14ac:dyDescent="0.2">
      <c r="A90" s="45"/>
      <c r="B90" s="42" t="s">
        <v>55</v>
      </c>
      <c r="C90" s="49">
        <v>9708.7000000000007</v>
      </c>
      <c r="D90" s="49">
        <v>9820</v>
      </c>
      <c r="E90" s="8">
        <f t="shared" ref="E90:E93" si="46">D90-C90</f>
        <v>111.299999999999</v>
      </c>
      <c r="F90" s="40">
        <v>30</v>
      </c>
      <c r="G90" s="9">
        <f t="shared" ref="G90:G93" si="47">E90*F90</f>
        <v>3338.99999999997</v>
      </c>
      <c r="H90" s="40">
        <v>9</v>
      </c>
      <c r="I90" s="10">
        <f t="shared" ref="I90:I93" si="48">E90*F90+H90</f>
        <v>3347.99999999997</v>
      </c>
      <c r="J90" s="29" t="s">
        <v>158</v>
      </c>
      <c r="K90" s="43"/>
      <c r="L90" s="44" t="s">
        <v>545</v>
      </c>
    </row>
    <row r="91" spans="1:14" ht="31.5" x14ac:dyDescent="0.2">
      <c r="A91" s="45"/>
      <c r="B91" s="42" t="s">
        <v>55</v>
      </c>
      <c r="C91" s="49">
        <v>4632</v>
      </c>
      <c r="D91" s="49">
        <v>4687</v>
      </c>
      <c r="E91" s="8">
        <f t="shared" si="46"/>
        <v>55</v>
      </c>
      <c r="F91" s="40">
        <v>30</v>
      </c>
      <c r="G91" s="9">
        <f t="shared" si="47"/>
        <v>1650</v>
      </c>
      <c r="H91" s="40">
        <v>9</v>
      </c>
      <c r="I91" s="10">
        <f t="shared" si="48"/>
        <v>1659</v>
      </c>
      <c r="J91" s="29" t="s">
        <v>158</v>
      </c>
      <c r="K91" s="43"/>
      <c r="L91" s="44" t="s">
        <v>546</v>
      </c>
    </row>
    <row r="92" spans="1:14" ht="31.5" x14ac:dyDescent="0.2">
      <c r="A92" s="45"/>
      <c r="B92" s="42" t="s">
        <v>55</v>
      </c>
      <c r="C92" s="49">
        <v>264</v>
      </c>
      <c r="D92" s="49">
        <v>336</v>
      </c>
      <c r="E92" s="8">
        <f t="shared" si="46"/>
        <v>72</v>
      </c>
      <c r="F92" s="40">
        <v>30</v>
      </c>
      <c r="G92" s="9">
        <f t="shared" si="47"/>
        <v>2160</v>
      </c>
      <c r="H92" s="40">
        <v>11</v>
      </c>
      <c r="I92" s="10">
        <f t="shared" si="48"/>
        <v>2171</v>
      </c>
      <c r="J92" s="29" t="s">
        <v>158</v>
      </c>
      <c r="K92" s="43"/>
      <c r="L92" s="44" t="s">
        <v>547</v>
      </c>
    </row>
    <row r="93" spans="1:14" ht="31.5" x14ac:dyDescent="0.2">
      <c r="A93" s="45"/>
      <c r="B93" s="42" t="s">
        <v>55</v>
      </c>
      <c r="C93" s="49">
        <v>2456.9</v>
      </c>
      <c r="D93" s="49">
        <v>2625.7</v>
      </c>
      <c r="E93" s="8">
        <f t="shared" si="46"/>
        <v>168.8</v>
      </c>
      <c r="F93" s="40">
        <v>40</v>
      </c>
      <c r="G93" s="9">
        <f t="shared" si="47"/>
        <v>6752</v>
      </c>
      <c r="H93" s="40">
        <v>9</v>
      </c>
      <c r="I93" s="10">
        <f t="shared" si="48"/>
        <v>6761</v>
      </c>
      <c r="J93" s="29" t="s">
        <v>158</v>
      </c>
      <c r="K93" s="43"/>
      <c r="L93" s="44" t="s">
        <v>550</v>
      </c>
      <c r="N93" s="5">
        <v>30060</v>
      </c>
    </row>
    <row r="94" spans="1:14" ht="31.5" x14ac:dyDescent="0.2">
      <c r="A94" s="8">
        <v>43405</v>
      </c>
      <c r="B94" s="42" t="s">
        <v>56</v>
      </c>
      <c r="C94" s="50">
        <v>63800</v>
      </c>
      <c r="D94" s="50">
        <v>65180</v>
      </c>
      <c r="E94" s="8">
        <f t="shared" si="23"/>
        <v>1380</v>
      </c>
      <c r="F94" s="51">
        <v>1</v>
      </c>
      <c r="G94" s="9">
        <f t="shared" si="24"/>
        <v>1380</v>
      </c>
      <c r="H94" s="51">
        <v>7</v>
      </c>
      <c r="I94" s="10">
        <f t="shared" si="22"/>
        <v>1387</v>
      </c>
      <c r="J94" s="29" t="s">
        <v>158</v>
      </c>
      <c r="K94" s="29"/>
      <c r="L94" s="52">
        <v>85178050139961</v>
      </c>
    </row>
    <row r="95" spans="1:14" ht="31.5" x14ac:dyDescent="0.2">
      <c r="A95" s="8">
        <v>43407</v>
      </c>
      <c r="B95" s="55" t="s">
        <v>57</v>
      </c>
      <c r="C95" s="53">
        <v>2504</v>
      </c>
      <c r="D95" s="53">
        <v>2504</v>
      </c>
      <c r="E95" s="8">
        <f t="shared" si="23"/>
        <v>0</v>
      </c>
      <c r="F95" s="11">
        <v>0</v>
      </c>
      <c r="G95" s="9">
        <f t="shared" si="24"/>
        <v>0</v>
      </c>
      <c r="H95" s="11">
        <v>20</v>
      </c>
      <c r="I95" s="10">
        <f t="shared" si="22"/>
        <v>20</v>
      </c>
      <c r="J95" s="29" t="s">
        <v>158</v>
      </c>
      <c r="K95" s="29"/>
      <c r="L95" s="54">
        <v>603580809609181</v>
      </c>
    </row>
    <row r="96" spans="1:14" ht="31.5" x14ac:dyDescent="0.2">
      <c r="A96" s="8"/>
      <c r="B96" s="55" t="s">
        <v>57</v>
      </c>
      <c r="C96" s="53">
        <v>1241</v>
      </c>
      <c r="D96" s="53">
        <v>1241</v>
      </c>
      <c r="E96" s="8">
        <f t="shared" si="23"/>
        <v>0</v>
      </c>
      <c r="F96" s="11">
        <v>0</v>
      </c>
      <c r="G96" s="9">
        <f t="shared" si="24"/>
        <v>0</v>
      </c>
      <c r="H96" s="11">
        <v>20</v>
      </c>
      <c r="I96" s="10">
        <f t="shared" si="22"/>
        <v>20</v>
      </c>
      <c r="J96" s="29" t="s">
        <v>158</v>
      </c>
      <c r="K96" s="29"/>
      <c r="L96" s="54">
        <v>396529</v>
      </c>
    </row>
    <row r="97" spans="1:15" ht="31.5" x14ac:dyDescent="0.2">
      <c r="A97" s="8"/>
      <c r="B97" s="55" t="s">
        <v>57</v>
      </c>
      <c r="C97" s="53">
        <v>89</v>
      </c>
      <c r="D97" s="53">
        <v>127</v>
      </c>
      <c r="E97" s="8">
        <f t="shared" ref="E97" si="49">D97-C97</f>
        <v>38</v>
      </c>
      <c r="F97" s="11">
        <v>80</v>
      </c>
      <c r="G97" s="9">
        <f t="shared" ref="G97" si="50">E97*F97</f>
        <v>3040</v>
      </c>
      <c r="H97" s="11">
        <v>20</v>
      </c>
      <c r="I97" s="10">
        <f t="shared" ref="I97" si="51">E97*F97+H97</f>
        <v>3060</v>
      </c>
      <c r="J97" s="29" t="s">
        <v>158</v>
      </c>
      <c r="K97" s="29"/>
      <c r="L97" s="54">
        <v>9072055003860</v>
      </c>
      <c r="O97" s="5"/>
    </row>
    <row r="98" spans="1:15" ht="31.5" x14ac:dyDescent="0.2">
      <c r="A98" s="45">
        <v>43408</v>
      </c>
      <c r="B98" s="55" t="s">
        <v>410</v>
      </c>
      <c r="C98" s="53">
        <v>226597</v>
      </c>
      <c r="D98" s="53">
        <v>227396</v>
      </c>
      <c r="E98" s="8">
        <f t="shared" si="23"/>
        <v>799</v>
      </c>
      <c r="F98" s="11">
        <v>1</v>
      </c>
      <c r="G98" s="9">
        <f t="shared" si="24"/>
        <v>799</v>
      </c>
      <c r="H98" s="11"/>
      <c r="I98" s="10">
        <f t="shared" si="22"/>
        <v>799</v>
      </c>
      <c r="J98" s="29" t="s">
        <v>158</v>
      </c>
      <c r="K98" s="29"/>
      <c r="L98" s="11">
        <v>537204</v>
      </c>
    </row>
    <row r="99" spans="1:15" ht="31.5" x14ac:dyDescent="0.2">
      <c r="A99" s="45"/>
      <c r="B99" s="55" t="s">
        <v>255</v>
      </c>
      <c r="C99" s="53">
        <v>10467</v>
      </c>
      <c r="D99" s="53">
        <v>10632</v>
      </c>
      <c r="E99" s="8">
        <f>D99-C99</f>
        <v>165</v>
      </c>
      <c r="F99" s="11">
        <v>1</v>
      </c>
      <c r="G99" s="9">
        <f>E99*F99</f>
        <v>165</v>
      </c>
      <c r="H99" s="11">
        <v>19</v>
      </c>
      <c r="I99" s="10">
        <f>E99*F99+H99</f>
        <v>184</v>
      </c>
      <c r="J99" s="29" t="s">
        <v>158</v>
      </c>
      <c r="K99" s="29"/>
      <c r="L99" s="54">
        <v>7791020023192</v>
      </c>
    </row>
    <row r="100" spans="1:15" ht="47.25" x14ac:dyDescent="0.2">
      <c r="A100" s="45">
        <v>43409</v>
      </c>
      <c r="B100" s="55" t="s">
        <v>59</v>
      </c>
      <c r="C100" s="53">
        <v>24842</v>
      </c>
      <c r="D100" s="53">
        <v>25204</v>
      </c>
      <c r="E100" s="8">
        <f t="shared" si="23"/>
        <v>362</v>
      </c>
      <c r="F100" s="11">
        <v>20</v>
      </c>
      <c r="G100" s="9">
        <f t="shared" si="24"/>
        <v>7240</v>
      </c>
      <c r="H100" s="11">
        <v>20</v>
      </c>
      <c r="I100" s="10">
        <f t="shared" si="22"/>
        <v>7260</v>
      </c>
      <c r="J100" s="29" t="s">
        <v>158</v>
      </c>
      <c r="K100" s="29"/>
      <c r="L100" s="11">
        <v>69088016</v>
      </c>
    </row>
    <row r="101" spans="1:15" ht="47.25" x14ac:dyDescent="0.2">
      <c r="A101" s="45"/>
      <c r="B101" s="55" t="s">
        <v>59</v>
      </c>
      <c r="C101" s="53">
        <v>327772</v>
      </c>
      <c r="D101" s="53">
        <v>332030</v>
      </c>
      <c r="E101" s="8">
        <f t="shared" si="23"/>
        <v>4258</v>
      </c>
      <c r="F101" s="11">
        <v>1</v>
      </c>
      <c r="G101" s="9">
        <f t="shared" si="24"/>
        <v>4258</v>
      </c>
      <c r="H101" s="11">
        <v>11</v>
      </c>
      <c r="I101" s="10">
        <f t="shared" si="22"/>
        <v>4269</v>
      </c>
      <c r="J101" s="29" t="s">
        <v>158</v>
      </c>
      <c r="K101" s="29"/>
      <c r="L101" s="11">
        <v>62837348</v>
      </c>
    </row>
    <row r="102" spans="1:15" ht="47.25" x14ac:dyDescent="0.2">
      <c r="A102" s="8"/>
      <c r="B102" s="55" t="s">
        <v>59</v>
      </c>
      <c r="C102" s="53">
        <v>12106</v>
      </c>
      <c r="D102" s="53">
        <v>12319</v>
      </c>
      <c r="E102" s="8">
        <f t="shared" si="23"/>
        <v>213</v>
      </c>
      <c r="F102" s="11">
        <v>60</v>
      </c>
      <c r="G102" s="9">
        <f t="shared" si="24"/>
        <v>12780</v>
      </c>
      <c r="H102" s="11">
        <v>10</v>
      </c>
      <c r="I102" s="10">
        <f t="shared" si="22"/>
        <v>12790</v>
      </c>
      <c r="J102" s="29" t="s">
        <v>158</v>
      </c>
      <c r="K102" s="29"/>
      <c r="L102" s="11">
        <v>69070554</v>
      </c>
    </row>
    <row r="103" spans="1:15" ht="47.25" x14ac:dyDescent="0.2">
      <c r="A103" s="8"/>
      <c r="B103" s="55" t="s">
        <v>60</v>
      </c>
      <c r="C103" s="53">
        <v>24066</v>
      </c>
      <c r="D103" s="53">
        <v>24853</v>
      </c>
      <c r="E103" s="8">
        <f t="shared" si="23"/>
        <v>787</v>
      </c>
      <c r="F103" s="11">
        <v>10</v>
      </c>
      <c r="G103" s="9">
        <f t="shared" si="24"/>
        <v>7870</v>
      </c>
      <c r="H103" s="11">
        <v>11</v>
      </c>
      <c r="I103" s="10">
        <f t="shared" si="22"/>
        <v>7881</v>
      </c>
      <c r="J103" s="29" t="s">
        <v>158</v>
      </c>
      <c r="K103" s="29"/>
      <c r="L103" s="11">
        <v>69059905</v>
      </c>
    </row>
    <row r="104" spans="1:15" ht="47.25" x14ac:dyDescent="0.2">
      <c r="A104" s="45"/>
      <c r="B104" s="55" t="s">
        <v>60</v>
      </c>
      <c r="C104" s="53">
        <v>6267</v>
      </c>
      <c r="D104" s="53">
        <v>6371</v>
      </c>
      <c r="E104" s="8">
        <f t="shared" si="23"/>
        <v>104</v>
      </c>
      <c r="F104" s="11">
        <v>10</v>
      </c>
      <c r="G104" s="9">
        <f t="shared" si="24"/>
        <v>1040</v>
      </c>
      <c r="H104" s="11">
        <v>11</v>
      </c>
      <c r="I104" s="10">
        <f t="shared" si="22"/>
        <v>1051</v>
      </c>
      <c r="J104" s="29" t="s">
        <v>158</v>
      </c>
      <c r="K104" s="29"/>
      <c r="L104" s="11">
        <v>68093924</v>
      </c>
    </row>
    <row r="105" spans="1:15" ht="47.25" x14ac:dyDescent="0.2">
      <c r="A105" s="45"/>
      <c r="B105" s="55" t="s">
        <v>61</v>
      </c>
      <c r="C105" s="53">
        <v>25964</v>
      </c>
      <c r="D105" s="53">
        <v>27276</v>
      </c>
      <c r="E105" s="8">
        <f>D105-C105</f>
        <v>1312</v>
      </c>
      <c r="F105" s="11">
        <v>1</v>
      </c>
      <c r="G105" s="9">
        <f>E105*F105</f>
        <v>1312</v>
      </c>
      <c r="H105" s="11">
        <v>14</v>
      </c>
      <c r="I105" s="10">
        <f>E105*F105+H105</f>
        <v>1326</v>
      </c>
      <c r="J105" s="29" t="s">
        <v>158</v>
      </c>
      <c r="K105" s="29"/>
      <c r="L105" s="54">
        <v>9026033002107</v>
      </c>
    </row>
    <row r="106" spans="1:15" ht="47.25" x14ac:dyDescent="0.2">
      <c r="A106" s="45"/>
      <c r="B106" s="55" t="s">
        <v>61</v>
      </c>
      <c r="C106" s="53">
        <v>20460</v>
      </c>
      <c r="D106" s="53">
        <v>20992</v>
      </c>
      <c r="E106" s="8">
        <f t="shared" si="23"/>
        <v>532</v>
      </c>
      <c r="F106" s="11">
        <v>1</v>
      </c>
      <c r="G106" s="9">
        <f t="shared" si="24"/>
        <v>532</v>
      </c>
      <c r="H106" s="11">
        <v>14</v>
      </c>
      <c r="I106" s="10">
        <f t="shared" si="22"/>
        <v>546</v>
      </c>
      <c r="J106" s="29" t="s">
        <v>158</v>
      </c>
      <c r="K106" s="29"/>
      <c r="L106" s="11">
        <v>62836335</v>
      </c>
    </row>
    <row r="107" spans="1:15" ht="47.25" x14ac:dyDescent="0.2">
      <c r="A107" s="8"/>
      <c r="B107" s="55" t="s">
        <v>58</v>
      </c>
      <c r="C107" s="53">
        <v>8209</v>
      </c>
      <c r="D107" s="53">
        <v>8301</v>
      </c>
      <c r="E107" s="8">
        <f t="shared" si="23"/>
        <v>92</v>
      </c>
      <c r="F107" s="11">
        <v>20</v>
      </c>
      <c r="G107" s="9">
        <f t="shared" si="24"/>
        <v>1840</v>
      </c>
      <c r="H107" s="11">
        <v>13</v>
      </c>
      <c r="I107" s="10">
        <f t="shared" si="22"/>
        <v>1853</v>
      </c>
      <c r="J107" s="29" t="s">
        <v>158</v>
      </c>
      <c r="K107" s="29"/>
      <c r="L107" s="11">
        <v>68094111</v>
      </c>
    </row>
    <row r="108" spans="1:15" ht="47.25" x14ac:dyDescent="0.2">
      <c r="A108" s="8"/>
      <c r="B108" s="55" t="s">
        <v>58</v>
      </c>
      <c r="C108" s="53">
        <v>4931</v>
      </c>
      <c r="D108" s="53">
        <v>4999</v>
      </c>
      <c r="E108" s="8">
        <f t="shared" si="23"/>
        <v>68</v>
      </c>
      <c r="F108" s="11">
        <v>20</v>
      </c>
      <c r="G108" s="9">
        <f t="shared" si="24"/>
        <v>1360</v>
      </c>
      <c r="H108" s="11">
        <v>13</v>
      </c>
      <c r="I108" s="10">
        <f t="shared" si="22"/>
        <v>1373</v>
      </c>
      <c r="J108" s="29" t="s">
        <v>158</v>
      </c>
      <c r="K108" s="29"/>
      <c r="L108" s="11">
        <v>69040051</v>
      </c>
    </row>
    <row r="109" spans="1:15" ht="47.25" x14ac:dyDescent="0.2">
      <c r="A109" s="8"/>
      <c r="B109" s="55" t="s">
        <v>511</v>
      </c>
      <c r="C109" s="53">
        <v>61280</v>
      </c>
      <c r="D109" s="53">
        <v>66977</v>
      </c>
      <c r="E109" s="8">
        <f t="shared" ref="E109" si="52">D109-C109</f>
        <v>5697</v>
      </c>
      <c r="F109" s="11">
        <v>1</v>
      </c>
      <c r="G109" s="9">
        <f t="shared" ref="G109" si="53">E109*F109</f>
        <v>5697</v>
      </c>
      <c r="H109" s="11">
        <v>6.1</v>
      </c>
      <c r="I109" s="10">
        <f t="shared" ref="I109" si="54">E109*F109+H109</f>
        <v>5703.1</v>
      </c>
      <c r="J109" s="29" t="s">
        <v>158</v>
      </c>
      <c r="K109" s="29"/>
      <c r="L109" s="11">
        <v>69040051</v>
      </c>
      <c r="N109" s="5">
        <v>44052</v>
      </c>
    </row>
    <row r="110" spans="1:15" ht="47.25" x14ac:dyDescent="0.2">
      <c r="A110" s="45">
        <v>43410</v>
      </c>
      <c r="B110" s="55" t="s">
        <v>297</v>
      </c>
      <c r="C110" s="53">
        <v>2339</v>
      </c>
      <c r="D110" s="53">
        <v>2402</v>
      </c>
      <c r="E110" s="8">
        <f>D110-C110</f>
        <v>63</v>
      </c>
      <c r="F110" s="11">
        <v>20</v>
      </c>
      <c r="G110" s="9">
        <f>E110*F110</f>
        <v>1260</v>
      </c>
      <c r="H110" s="11">
        <v>10</v>
      </c>
      <c r="I110" s="10">
        <f>E110*F110+H110</f>
        <v>1270</v>
      </c>
      <c r="J110" s="29" t="s">
        <v>158</v>
      </c>
      <c r="K110" s="29"/>
      <c r="L110" s="54">
        <v>8656017000411</v>
      </c>
    </row>
    <row r="111" spans="1:15" ht="47.25" x14ac:dyDescent="0.2">
      <c r="A111" s="45"/>
      <c r="B111" s="55" t="s">
        <v>224</v>
      </c>
      <c r="C111" s="53">
        <v>18792</v>
      </c>
      <c r="D111" s="53">
        <v>18792</v>
      </c>
      <c r="E111" s="8">
        <f t="shared" si="23"/>
        <v>0</v>
      </c>
      <c r="F111" s="11">
        <v>1</v>
      </c>
      <c r="G111" s="9">
        <f t="shared" si="24"/>
        <v>0</v>
      </c>
      <c r="H111" s="11">
        <v>6</v>
      </c>
      <c r="I111" s="10">
        <f t="shared" si="22"/>
        <v>6</v>
      </c>
      <c r="J111" s="29" t="s">
        <v>158</v>
      </c>
      <c r="K111" s="29"/>
      <c r="L111" s="11">
        <v>368618</v>
      </c>
    </row>
    <row r="112" spans="1:15" ht="47.25" x14ac:dyDescent="0.2">
      <c r="A112" s="8"/>
      <c r="B112" s="55" t="s">
        <v>62</v>
      </c>
      <c r="C112" s="53">
        <v>19159</v>
      </c>
      <c r="D112" s="53">
        <v>19206</v>
      </c>
      <c r="E112" s="8">
        <f t="shared" si="23"/>
        <v>47</v>
      </c>
      <c r="F112" s="11">
        <v>1</v>
      </c>
      <c r="G112" s="9">
        <f t="shared" si="24"/>
        <v>47</v>
      </c>
      <c r="H112" s="11">
        <v>6</v>
      </c>
      <c r="I112" s="10">
        <f t="shared" si="22"/>
        <v>53</v>
      </c>
      <c r="J112" s="29" t="s">
        <v>158</v>
      </c>
      <c r="K112" s="29"/>
      <c r="L112" s="54">
        <v>711370308643704</v>
      </c>
    </row>
    <row r="113" spans="1:15" ht="31.5" x14ac:dyDescent="0.2">
      <c r="A113" s="8">
        <v>43413</v>
      </c>
      <c r="B113" s="55" t="s">
        <v>170</v>
      </c>
      <c r="C113" s="53">
        <v>1085</v>
      </c>
      <c r="D113" s="53">
        <v>1121</v>
      </c>
      <c r="E113" s="8">
        <f>D113-C113</f>
        <v>36</v>
      </c>
      <c r="F113" s="11">
        <v>1</v>
      </c>
      <c r="G113" s="9">
        <f>E113*F113</f>
        <v>36</v>
      </c>
      <c r="H113" s="11">
        <v>4</v>
      </c>
      <c r="I113" s="10">
        <f>E113*F113+H113</f>
        <v>40</v>
      </c>
      <c r="J113" s="29" t="s">
        <v>158</v>
      </c>
      <c r="K113" s="29"/>
      <c r="L113" s="54">
        <v>849189</v>
      </c>
    </row>
    <row r="114" spans="1:15" ht="47.25" x14ac:dyDescent="0.2">
      <c r="A114" s="8">
        <v>40001</v>
      </c>
      <c r="B114" s="55" t="s">
        <v>314</v>
      </c>
      <c r="C114" s="53">
        <v>7.65</v>
      </c>
      <c r="D114" s="53">
        <v>7.65</v>
      </c>
      <c r="E114" s="8">
        <f t="shared" ref="E114:E122" si="55">D114-C114</f>
        <v>0</v>
      </c>
      <c r="F114" s="11">
        <v>1000</v>
      </c>
      <c r="G114" s="9">
        <f>E114*F114</f>
        <v>0</v>
      </c>
      <c r="H114" s="11">
        <v>0</v>
      </c>
      <c r="I114" s="10">
        <f>E114*F114+H114</f>
        <v>0</v>
      </c>
      <c r="J114" s="29" t="s">
        <v>159</v>
      </c>
      <c r="K114" s="29"/>
      <c r="L114" s="54">
        <v>966305200034</v>
      </c>
    </row>
    <row r="115" spans="1:15" ht="47.25" x14ac:dyDescent="0.2">
      <c r="A115" s="8"/>
      <c r="B115" s="55" t="s">
        <v>315</v>
      </c>
      <c r="C115" s="56">
        <v>28.67</v>
      </c>
      <c r="D115" s="56">
        <v>37.619999999999997</v>
      </c>
      <c r="E115" s="8">
        <f t="shared" ref="E115" si="56">D115-C115</f>
        <v>8.9499999999999993</v>
      </c>
      <c r="F115" s="11">
        <v>1000</v>
      </c>
      <c r="G115" s="9">
        <f t="shared" ref="G115" si="57">E115*F115</f>
        <v>8950</v>
      </c>
      <c r="H115" s="11">
        <v>0</v>
      </c>
      <c r="I115" s="10">
        <f t="shared" ref="I115" si="58">E115*F115+H115</f>
        <v>8950</v>
      </c>
      <c r="J115" s="29" t="s">
        <v>159</v>
      </c>
      <c r="K115" s="29"/>
      <c r="L115" s="54">
        <v>966305200004</v>
      </c>
    </row>
    <row r="116" spans="1:15" ht="47.25" x14ac:dyDescent="0.2">
      <c r="A116" s="8"/>
      <c r="B116" s="55" t="s">
        <v>316</v>
      </c>
      <c r="C116" s="53">
        <v>557.74</v>
      </c>
      <c r="D116" s="53">
        <v>587.13049999999998</v>
      </c>
      <c r="E116" s="8">
        <f t="shared" ref="E116" si="59">D116-C116</f>
        <v>29.390499999999999</v>
      </c>
      <c r="F116" s="11">
        <v>2000</v>
      </c>
      <c r="G116" s="9">
        <f t="shared" ref="G116" si="60">E116*F116</f>
        <v>58781</v>
      </c>
      <c r="H116" s="11">
        <v>0</v>
      </c>
      <c r="I116" s="10">
        <f t="shared" ref="I116" si="61">E116*F116+H116</f>
        <v>58781</v>
      </c>
      <c r="J116" s="29" t="s">
        <v>159</v>
      </c>
      <c r="K116" s="29"/>
      <c r="L116" s="54">
        <v>9663045000268</v>
      </c>
    </row>
    <row r="117" spans="1:15" ht="47.25" x14ac:dyDescent="0.2">
      <c r="A117" s="8"/>
      <c r="B117" s="55" t="s">
        <v>316</v>
      </c>
      <c r="C117" s="53">
        <v>0.1</v>
      </c>
      <c r="D117" s="53">
        <v>71.91</v>
      </c>
      <c r="E117" s="8">
        <f t="shared" ref="E117" si="62">D117-C117</f>
        <v>71.81</v>
      </c>
      <c r="F117" s="11">
        <v>2000</v>
      </c>
      <c r="G117" s="9">
        <f t="shared" ref="G117" si="63">E117*F117</f>
        <v>143620</v>
      </c>
      <c r="H117" s="11">
        <v>0</v>
      </c>
      <c r="I117" s="10">
        <f t="shared" ref="I117" si="64">E117*F117+H117</f>
        <v>143620</v>
      </c>
      <c r="J117" s="29" t="s">
        <v>159</v>
      </c>
      <c r="K117" s="29"/>
      <c r="L117" s="54">
        <v>9663045000268</v>
      </c>
    </row>
    <row r="118" spans="1:15" ht="47.25" x14ac:dyDescent="0.2">
      <c r="A118" s="8"/>
      <c r="B118" s="55" t="s">
        <v>317</v>
      </c>
      <c r="C118" s="53">
        <v>457.51</v>
      </c>
      <c r="D118" s="53">
        <v>590.66</v>
      </c>
      <c r="E118" s="8">
        <f t="shared" ref="E118" si="65">D118-C118</f>
        <v>133.15</v>
      </c>
      <c r="F118" s="11">
        <v>4000</v>
      </c>
      <c r="G118" s="9">
        <f t="shared" ref="G118" si="66">E118*F118</f>
        <v>532600</v>
      </c>
      <c r="H118" s="11">
        <v>0</v>
      </c>
      <c r="I118" s="10">
        <f t="shared" ref="I118" si="67">E118*F118+H118</f>
        <v>532600</v>
      </c>
      <c r="J118" s="29" t="s">
        <v>159</v>
      </c>
      <c r="K118" s="29"/>
      <c r="L118" s="54">
        <v>9663045000348</v>
      </c>
    </row>
    <row r="119" spans="1:15" ht="47.25" x14ac:dyDescent="0.2">
      <c r="A119" s="8"/>
      <c r="B119" s="55" t="s">
        <v>318</v>
      </c>
      <c r="C119" s="53">
        <v>407.94</v>
      </c>
      <c r="D119" s="53">
        <v>509.06</v>
      </c>
      <c r="E119" s="8">
        <f t="shared" ref="E119" si="68">D119-C119</f>
        <v>101.12</v>
      </c>
      <c r="F119" s="11">
        <v>4000</v>
      </c>
      <c r="G119" s="9">
        <f t="shared" ref="G119" si="69">E119*F119</f>
        <v>404480</v>
      </c>
      <c r="H119" s="11">
        <v>0</v>
      </c>
      <c r="I119" s="10">
        <f t="shared" ref="I119" si="70">E119*F119+H119</f>
        <v>404480</v>
      </c>
      <c r="J119" s="29" t="s">
        <v>159</v>
      </c>
      <c r="K119" s="29"/>
      <c r="L119" s="54">
        <v>9663045000220</v>
      </c>
    </row>
    <row r="120" spans="1:15" ht="47.25" x14ac:dyDescent="0.2">
      <c r="A120" s="8"/>
      <c r="B120" s="55" t="s">
        <v>319</v>
      </c>
      <c r="C120" s="53">
        <v>0.22</v>
      </c>
      <c r="D120" s="53">
        <v>0.22</v>
      </c>
      <c r="E120" s="8">
        <f t="shared" si="55"/>
        <v>0</v>
      </c>
      <c r="F120" s="11">
        <v>2000</v>
      </c>
      <c r="G120" s="9">
        <f t="shared" ref="G120:G122" si="71">E120*F120</f>
        <v>0</v>
      </c>
      <c r="H120" s="11">
        <v>0</v>
      </c>
      <c r="I120" s="10">
        <f t="shared" ref="I120:I122" si="72">E120*F120+H120</f>
        <v>0</v>
      </c>
      <c r="J120" s="29" t="s">
        <v>159</v>
      </c>
      <c r="K120" s="29"/>
      <c r="L120" s="54">
        <v>10813059000008</v>
      </c>
    </row>
    <row r="121" spans="1:15" ht="31.5" x14ac:dyDescent="0.2">
      <c r="A121" s="8"/>
      <c r="B121" s="55" t="s">
        <v>320</v>
      </c>
      <c r="C121" s="53">
        <v>2558.0500000000002</v>
      </c>
      <c r="D121" s="53">
        <v>2572.2800000000002</v>
      </c>
      <c r="E121" s="8">
        <f t="shared" si="55"/>
        <v>14.23</v>
      </c>
      <c r="F121" s="11">
        <v>4000</v>
      </c>
      <c r="G121" s="9">
        <f t="shared" si="71"/>
        <v>56920</v>
      </c>
      <c r="H121" s="11">
        <v>0</v>
      </c>
      <c r="I121" s="10">
        <f t="shared" si="72"/>
        <v>56920</v>
      </c>
      <c r="J121" s="29" t="s">
        <v>159</v>
      </c>
      <c r="K121" s="29"/>
      <c r="L121" s="54">
        <v>41022869</v>
      </c>
    </row>
    <row r="122" spans="1:15" ht="47.25" x14ac:dyDescent="0.2">
      <c r="A122" s="8"/>
      <c r="B122" s="55" t="s">
        <v>321</v>
      </c>
      <c r="C122" s="53">
        <v>0.23</v>
      </c>
      <c r="D122" s="53">
        <v>0.23</v>
      </c>
      <c r="E122" s="8">
        <f t="shared" si="55"/>
        <v>0</v>
      </c>
      <c r="F122" s="11">
        <v>0</v>
      </c>
      <c r="G122" s="9">
        <f t="shared" si="71"/>
        <v>0</v>
      </c>
      <c r="H122" s="11">
        <v>0</v>
      </c>
      <c r="I122" s="10">
        <f t="shared" si="72"/>
        <v>0</v>
      </c>
      <c r="J122" s="29" t="s">
        <v>159</v>
      </c>
      <c r="K122" s="29"/>
      <c r="L122" s="54">
        <v>10813059000012</v>
      </c>
      <c r="N122" s="5">
        <v>1205351</v>
      </c>
      <c r="O122" s="5"/>
    </row>
    <row r="123" spans="1:15" ht="47.25" x14ac:dyDescent="0.2">
      <c r="A123" s="8">
        <v>40193</v>
      </c>
      <c r="B123" s="55" t="s">
        <v>349</v>
      </c>
      <c r="C123" s="53">
        <v>447499</v>
      </c>
      <c r="D123" s="53">
        <v>447519</v>
      </c>
      <c r="E123" s="8">
        <f>D123-C123</f>
        <v>20</v>
      </c>
      <c r="F123" s="11">
        <v>1</v>
      </c>
      <c r="G123" s="9">
        <f>E123*F123</f>
        <v>20</v>
      </c>
      <c r="H123" s="11">
        <v>430</v>
      </c>
      <c r="I123" s="10">
        <f>E123*F123+H123</f>
        <v>450</v>
      </c>
      <c r="J123" s="29" t="s">
        <v>158</v>
      </c>
      <c r="K123" s="29"/>
      <c r="L123" s="54">
        <v>463558</v>
      </c>
    </row>
    <row r="124" spans="1:15" ht="31.5" x14ac:dyDescent="0.2">
      <c r="A124" s="8">
        <v>40290</v>
      </c>
      <c r="B124" s="55" t="s">
        <v>322</v>
      </c>
      <c r="C124" s="53">
        <v>14496</v>
      </c>
      <c r="D124" s="53">
        <v>14496</v>
      </c>
      <c r="E124" s="8">
        <f>D124-C124</f>
        <v>0</v>
      </c>
      <c r="F124" s="11">
        <v>30</v>
      </c>
      <c r="G124" s="9">
        <f>E124*F124</f>
        <v>0</v>
      </c>
      <c r="H124" s="11">
        <v>0</v>
      </c>
      <c r="I124" s="10">
        <f>E124*F124+H124</f>
        <v>0</v>
      </c>
      <c r="J124" s="29" t="s">
        <v>159</v>
      </c>
      <c r="K124" s="29"/>
      <c r="L124" s="54">
        <v>52031233</v>
      </c>
    </row>
    <row r="125" spans="1:15" ht="31.5" x14ac:dyDescent="0.2">
      <c r="A125" s="8"/>
      <c r="B125" s="55" t="s">
        <v>323</v>
      </c>
      <c r="C125" s="53">
        <v>495.73</v>
      </c>
      <c r="D125" s="53">
        <v>518.22</v>
      </c>
      <c r="E125" s="8">
        <f>D125-C125</f>
        <v>22.49</v>
      </c>
      <c r="F125" s="11">
        <v>3000</v>
      </c>
      <c r="G125" s="9">
        <f>E125*F125</f>
        <v>67470</v>
      </c>
      <c r="H125" s="11">
        <v>0</v>
      </c>
      <c r="I125" s="10">
        <f>(E125*F125)+H125</f>
        <v>67470</v>
      </c>
      <c r="J125" s="29" t="s">
        <v>159</v>
      </c>
      <c r="K125" s="29"/>
      <c r="L125" s="54">
        <v>547150004</v>
      </c>
      <c r="N125" s="5">
        <v>44250</v>
      </c>
    </row>
    <row r="126" spans="1:15" ht="47.25" x14ac:dyDescent="0.2">
      <c r="A126" s="8">
        <v>40400</v>
      </c>
      <c r="B126" s="55" t="s">
        <v>63</v>
      </c>
      <c r="C126" s="53">
        <v>2796</v>
      </c>
      <c r="D126" s="53">
        <v>2833</v>
      </c>
      <c r="E126" s="8">
        <f t="shared" si="23"/>
        <v>37</v>
      </c>
      <c r="F126" s="11">
        <v>1</v>
      </c>
      <c r="G126" s="9">
        <f t="shared" si="24"/>
        <v>37</v>
      </c>
      <c r="H126" s="11">
        <v>8</v>
      </c>
      <c r="I126" s="10">
        <f t="shared" ref="I126:I174" si="73">E126*F126+H126</f>
        <v>45</v>
      </c>
      <c r="J126" s="29" t="s">
        <v>158</v>
      </c>
      <c r="K126" s="29"/>
      <c r="L126" s="54">
        <v>1178859</v>
      </c>
    </row>
    <row r="127" spans="1:15" ht="31.5" x14ac:dyDescent="0.2">
      <c r="A127" s="45">
        <v>40402</v>
      </c>
      <c r="B127" s="55" t="s">
        <v>228</v>
      </c>
      <c r="C127" s="53">
        <v>132233</v>
      </c>
      <c r="D127" s="53">
        <v>133333</v>
      </c>
      <c r="E127" s="8">
        <f t="shared" ref="E127:E131" si="74">D127-C127</f>
        <v>1100</v>
      </c>
      <c r="F127" s="11">
        <v>1</v>
      </c>
      <c r="G127" s="9">
        <f t="shared" si="24"/>
        <v>1100</v>
      </c>
      <c r="H127" s="11">
        <v>9</v>
      </c>
      <c r="I127" s="10">
        <f t="shared" si="73"/>
        <v>1109</v>
      </c>
      <c r="J127" s="29" t="s">
        <v>158</v>
      </c>
      <c r="K127" s="29"/>
      <c r="L127" s="54">
        <v>711370400950027</v>
      </c>
    </row>
    <row r="128" spans="1:15" ht="31.5" x14ac:dyDescent="0.2">
      <c r="A128" s="45"/>
      <c r="B128" s="55" t="s">
        <v>227</v>
      </c>
      <c r="C128" s="53">
        <v>5081</v>
      </c>
      <c r="D128" s="53">
        <v>5202</v>
      </c>
      <c r="E128" s="8">
        <f t="shared" si="74"/>
        <v>121</v>
      </c>
      <c r="F128" s="11">
        <v>40</v>
      </c>
      <c r="G128" s="9">
        <f>E128*F128</f>
        <v>4840</v>
      </c>
      <c r="H128" s="11">
        <v>14</v>
      </c>
      <c r="I128" s="10">
        <f t="shared" si="73"/>
        <v>4854</v>
      </c>
      <c r="J128" s="29" t="s">
        <v>158</v>
      </c>
      <c r="K128" s="29"/>
      <c r="L128" s="54">
        <v>711170400216604</v>
      </c>
    </row>
    <row r="129" spans="1:12" ht="31.5" x14ac:dyDescent="0.2">
      <c r="A129" s="45"/>
      <c r="B129" s="55" t="s">
        <v>573</v>
      </c>
      <c r="C129" s="53">
        <v>4217</v>
      </c>
      <c r="D129" s="53">
        <v>4277</v>
      </c>
      <c r="E129" s="8">
        <f t="shared" ref="E129" si="75">D129-C129</f>
        <v>60</v>
      </c>
      <c r="F129" s="11">
        <v>1</v>
      </c>
      <c r="G129" s="9">
        <f>E129*F129</f>
        <v>60</v>
      </c>
      <c r="H129" s="11">
        <v>8</v>
      </c>
      <c r="I129" s="10">
        <f t="shared" ref="I129" si="76">E129*F129+H129</f>
        <v>68</v>
      </c>
      <c r="J129" s="29" t="s">
        <v>158</v>
      </c>
      <c r="K129" s="29"/>
      <c r="L129" s="54">
        <v>256628</v>
      </c>
    </row>
    <row r="130" spans="1:12" ht="47.25" x14ac:dyDescent="0.2">
      <c r="A130" s="45">
        <v>40404</v>
      </c>
      <c r="B130" s="55" t="s">
        <v>302</v>
      </c>
      <c r="C130" s="53">
        <v>9674</v>
      </c>
      <c r="D130" s="53">
        <v>10569</v>
      </c>
      <c r="E130" s="8">
        <f t="shared" si="74"/>
        <v>895</v>
      </c>
      <c r="F130" s="11">
        <v>1</v>
      </c>
      <c r="G130" s="9">
        <f>E130*F130</f>
        <v>895</v>
      </c>
      <c r="H130" s="11">
        <v>3</v>
      </c>
      <c r="I130" s="10">
        <f t="shared" si="73"/>
        <v>898</v>
      </c>
      <c r="J130" s="29" t="s">
        <v>158</v>
      </c>
      <c r="K130" s="29"/>
      <c r="L130" s="54">
        <v>603480508435688</v>
      </c>
    </row>
    <row r="131" spans="1:12" ht="47.25" x14ac:dyDescent="0.2">
      <c r="A131" s="45">
        <v>40405</v>
      </c>
      <c r="B131" s="55" t="s">
        <v>294</v>
      </c>
      <c r="C131" s="53">
        <v>86441</v>
      </c>
      <c r="D131" s="53">
        <v>87050</v>
      </c>
      <c r="E131" s="8">
        <f t="shared" si="74"/>
        <v>609</v>
      </c>
      <c r="F131" s="11">
        <v>1</v>
      </c>
      <c r="G131" s="53">
        <f>E131</f>
        <v>609</v>
      </c>
      <c r="H131" s="11">
        <v>0</v>
      </c>
      <c r="I131" s="10">
        <f t="shared" si="73"/>
        <v>609</v>
      </c>
      <c r="J131" s="29" t="s">
        <v>158</v>
      </c>
      <c r="K131" s="29"/>
      <c r="L131" s="11">
        <v>163124</v>
      </c>
    </row>
    <row r="132" spans="1:12" ht="31.5" x14ac:dyDescent="0.2">
      <c r="A132" s="45">
        <v>40407</v>
      </c>
      <c r="B132" s="55" t="s">
        <v>274</v>
      </c>
      <c r="C132" s="53">
        <v>17818</v>
      </c>
      <c r="D132" s="53">
        <v>17999</v>
      </c>
      <c r="E132" s="11">
        <f t="shared" ref="E132:E181" si="77">D132-C132</f>
        <v>181</v>
      </c>
      <c r="F132" s="11">
        <v>1</v>
      </c>
      <c r="G132" s="53">
        <f t="shared" ref="G132:G179" si="78">E132</f>
        <v>181</v>
      </c>
      <c r="H132" s="11">
        <v>7</v>
      </c>
      <c r="I132" s="10">
        <f t="shared" si="73"/>
        <v>188</v>
      </c>
      <c r="J132" s="29" t="s">
        <v>158</v>
      </c>
      <c r="K132" s="29"/>
      <c r="L132" s="11">
        <v>23553</v>
      </c>
    </row>
    <row r="133" spans="1:12" ht="47.25" x14ac:dyDescent="0.2">
      <c r="A133" s="45">
        <v>40408</v>
      </c>
      <c r="B133" s="55" t="s">
        <v>408</v>
      </c>
      <c r="C133" s="53">
        <v>12350</v>
      </c>
      <c r="D133" s="53">
        <v>12723</v>
      </c>
      <c r="E133" s="11">
        <f t="shared" si="77"/>
        <v>373</v>
      </c>
      <c r="F133" s="11">
        <v>1</v>
      </c>
      <c r="G133" s="53">
        <f t="shared" si="78"/>
        <v>373</v>
      </c>
      <c r="H133" s="11">
        <v>13</v>
      </c>
      <c r="I133" s="10">
        <f t="shared" si="73"/>
        <v>386</v>
      </c>
      <c r="J133" s="29" t="s">
        <v>158</v>
      </c>
      <c r="K133" s="29"/>
      <c r="L133" s="11" t="s">
        <v>304</v>
      </c>
    </row>
    <row r="134" spans="1:12" ht="47.25" x14ac:dyDescent="0.2">
      <c r="A134" s="45"/>
      <c r="B134" s="55" t="s">
        <v>64</v>
      </c>
      <c r="C134" s="53">
        <v>61500</v>
      </c>
      <c r="D134" s="53">
        <v>62331</v>
      </c>
      <c r="E134" s="11">
        <f t="shared" si="77"/>
        <v>831</v>
      </c>
      <c r="F134" s="11">
        <v>1</v>
      </c>
      <c r="G134" s="53">
        <f t="shared" si="78"/>
        <v>831</v>
      </c>
      <c r="H134" s="11">
        <v>13</v>
      </c>
      <c r="I134" s="10">
        <f t="shared" si="73"/>
        <v>844</v>
      </c>
      <c r="J134" s="29" t="s">
        <v>158</v>
      </c>
      <c r="K134" s="29"/>
      <c r="L134" s="11" t="s">
        <v>305</v>
      </c>
    </row>
    <row r="135" spans="1:12" ht="31.5" x14ac:dyDescent="0.2">
      <c r="A135" s="8">
        <v>40409</v>
      </c>
      <c r="B135" s="55" t="s">
        <v>271</v>
      </c>
      <c r="C135" s="53">
        <v>6100</v>
      </c>
      <c r="D135" s="53">
        <v>6110</v>
      </c>
      <c r="E135" s="11">
        <f t="shared" si="77"/>
        <v>10</v>
      </c>
      <c r="F135" s="11">
        <v>1</v>
      </c>
      <c r="G135" s="53">
        <f t="shared" si="78"/>
        <v>10</v>
      </c>
      <c r="H135" s="11">
        <v>4</v>
      </c>
      <c r="I135" s="10">
        <f t="shared" si="73"/>
        <v>14</v>
      </c>
      <c r="J135" s="29" t="s">
        <v>158</v>
      </c>
      <c r="K135" s="29"/>
      <c r="L135" s="54">
        <v>8791034064270</v>
      </c>
    </row>
    <row r="136" spans="1:12" ht="31.5" x14ac:dyDescent="0.2">
      <c r="A136" s="8"/>
      <c r="B136" s="55" t="s">
        <v>518</v>
      </c>
      <c r="C136" s="53">
        <v>6140</v>
      </c>
      <c r="D136" s="53">
        <v>6260</v>
      </c>
      <c r="E136" s="11">
        <f t="shared" si="77"/>
        <v>120</v>
      </c>
      <c r="F136" s="11">
        <v>1</v>
      </c>
      <c r="G136" s="53">
        <f t="shared" si="78"/>
        <v>120</v>
      </c>
      <c r="H136" s="11">
        <v>4</v>
      </c>
      <c r="I136" s="10">
        <f t="shared" si="73"/>
        <v>124</v>
      </c>
      <c r="J136" s="29" t="s">
        <v>158</v>
      </c>
      <c r="K136" s="29"/>
      <c r="L136" s="11">
        <v>648349</v>
      </c>
    </row>
    <row r="137" spans="1:12" ht="31.5" x14ac:dyDescent="0.2">
      <c r="A137" s="45">
        <v>40410</v>
      </c>
      <c r="B137" s="55" t="s">
        <v>286</v>
      </c>
      <c r="C137" s="53">
        <v>7409</v>
      </c>
      <c r="D137" s="53">
        <v>7517</v>
      </c>
      <c r="E137" s="11">
        <f t="shared" si="77"/>
        <v>108</v>
      </c>
      <c r="F137" s="11">
        <v>1</v>
      </c>
      <c r="G137" s="53">
        <f t="shared" si="78"/>
        <v>108</v>
      </c>
      <c r="H137" s="11">
        <v>6</v>
      </c>
      <c r="I137" s="10">
        <f t="shared" si="73"/>
        <v>114</v>
      </c>
      <c r="J137" s="29" t="s">
        <v>158</v>
      </c>
      <c r="K137" s="29"/>
      <c r="L137" s="11">
        <v>605452</v>
      </c>
    </row>
    <row r="138" spans="1:12" ht="31.5" x14ac:dyDescent="0.2">
      <c r="A138" s="45">
        <v>40411</v>
      </c>
      <c r="B138" s="55" t="s">
        <v>65</v>
      </c>
      <c r="C138" s="53">
        <v>6050</v>
      </c>
      <c r="D138" s="53">
        <v>6050</v>
      </c>
      <c r="E138" s="11">
        <f t="shared" si="77"/>
        <v>0</v>
      </c>
      <c r="F138" s="11">
        <v>1</v>
      </c>
      <c r="G138" s="53">
        <f t="shared" si="78"/>
        <v>0</v>
      </c>
      <c r="H138" s="11">
        <v>0</v>
      </c>
      <c r="I138" s="10">
        <f t="shared" si="73"/>
        <v>0</v>
      </c>
      <c r="J138" s="29" t="s">
        <v>158</v>
      </c>
      <c r="K138" s="29"/>
      <c r="L138" s="11">
        <v>721530</v>
      </c>
    </row>
    <row r="139" spans="1:12" ht="31.5" x14ac:dyDescent="0.2">
      <c r="A139" s="45">
        <v>40412</v>
      </c>
      <c r="B139" s="55" t="s">
        <v>276</v>
      </c>
      <c r="C139" s="53">
        <v>27165</v>
      </c>
      <c r="D139" s="53">
        <v>30745</v>
      </c>
      <c r="E139" s="11">
        <f t="shared" ref="E139" si="79">D139-C139</f>
        <v>3580</v>
      </c>
      <c r="F139" s="11">
        <v>1</v>
      </c>
      <c r="G139" s="53">
        <f t="shared" ref="G139" si="80">E139</f>
        <v>3580</v>
      </c>
      <c r="H139" s="11">
        <v>5</v>
      </c>
      <c r="I139" s="10">
        <f t="shared" ref="I139" si="81">E139*F139+H139</f>
        <v>3585</v>
      </c>
      <c r="J139" s="29" t="s">
        <v>158</v>
      </c>
      <c r="K139" s="29"/>
      <c r="L139" s="54">
        <v>9026047001599</v>
      </c>
    </row>
    <row r="140" spans="1:12" ht="31.5" x14ac:dyDescent="0.2">
      <c r="A140" s="8"/>
      <c r="B140" s="55" t="s">
        <v>277</v>
      </c>
      <c r="C140" s="53">
        <v>7195</v>
      </c>
      <c r="D140" s="53">
        <v>8010</v>
      </c>
      <c r="E140" s="11">
        <f t="shared" ref="E140" si="82">D140-C140</f>
        <v>815</v>
      </c>
      <c r="F140" s="11">
        <v>1</v>
      </c>
      <c r="G140" s="53">
        <f t="shared" ref="G140" si="83">E140</f>
        <v>815</v>
      </c>
      <c r="H140" s="11">
        <v>7</v>
      </c>
      <c r="I140" s="10">
        <f t="shared" ref="I140" si="84">E140*F140+H140</f>
        <v>822</v>
      </c>
      <c r="J140" s="29" t="s">
        <v>158</v>
      </c>
      <c r="K140" s="29"/>
      <c r="L140" s="11">
        <v>112030</v>
      </c>
    </row>
    <row r="141" spans="1:12" ht="31.5" x14ac:dyDescent="0.2">
      <c r="A141" s="8">
        <v>40414</v>
      </c>
      <c r="B141" s="55" t="s">
        <v>66</v>
      </c>
      <c r="C141" s="53">
        <v>57700</v>
      </c>
      <c r="D141" s="53">
        <v>58800</v>
      </c>
      <c r="E141" s="11">
        <f t="shared" si="77"/>
        <v>1100</v>
      </c>
      <c r="F141" s="11">
        <v>1</v>
      </c>
      <c r="G141" s="53">
        <f t="shared" si="78"/>
        <v>1100</v>
      </c>
      <c r="H141" s="11">
        <v>10</v>
      </c>
      <c r="I141" s="10">
        <f t="shared" si="73"/>
        <v>1110</v>
      </c>
      <c r="J141" s="29" t="s">
        <v>158</v>
      </c>
      <c r="K141" s="29"/>
      <c r="L141" s="11">
        <v>157892</v>
      </c>
    </row>
    <row r="142" spans="1:12" ht="31.5" x14ac:dyDescent="0.2">
      <c r="A142" s="45">
        <v>40415</v>
      </c>
      <c r="B142" s="55" t="s">
        <v>280</v>
      </c>
      <c r="C142" s="53">
        <v>3912</v>
      </c>
      <c r="D142" s="53">
        <v>3977</v>
      </c>
      <c r="E142" s="11">
        <f t="shared" si="77"/>
        <v>65</v>
      </c>
      <c r="F142" s="11">
        <v>1</v>
      </c>
      <c r="G142" s="53">
        <f t="shared" si="78"/>
        <v>65</v>
      </c>
      <c r="H142" s="11">
        <v>4</v>
      </c>
      <c r="I142" s="10">
        <f t="shared" si="73"/>
        <v>69</v>
      </c>
      <c r="J142" s="29" t="s">
        <v>158</v>
      </c>
      <c r="K142" s="29"/>
      <c r="L142" s="11">
        <v>826405</v>
      </c>
    </row>
    <row r="143" spans="1:12" ht="31.5" x14ac:dyDescent="0.2">
      <c r="A143" s="45">
        <v>40416</v>
      </c>
      <c r="B143" s="55" t="s">
        <v>470</v>
      </c>
      <c r="C143" s="53">
        <v>4273</v>
      </c>
      <c r="D143" s="53">
        <v>5041</v>
      </c>
      <c r="E143" s="11">
        <f t="shared" ref="E143" si="85">D143-C143</f>
        <v>768</v>
      </c>
      <c r="F143" s="11">
        <v>1</v>
      </c>
      <c r="G143" s="53">
        <f t="shared" ref="G143" si="86">E143</f>
        <v>768</v>
      </c>
      <c r="H143" s="11">
        <v>3</v>
      </c>
      <c r="I143" s="10">
        <f t="shared" ref="I143" si="87">E143*F143+H143</f>
        <v>771</v>
      </c>
      <c r="J143" s="29" t="s">
        <v>158</v>
      </c>
      <c r="K143" s="29"/>
      <c r="L143" s="54">
        <v>7789045002291</v>
      </c>
    </row>
    <row r="144" spans="1:12" ht="31.5" x14ac:dyDescent="0.2">
      <c r="A144" s="8">
        <v>40417</v>
      </c>
      <c r="B144" s="55" t="s">
        <v>67</v>
      </c>
      <c r="C144" s="53">
        <v>1248</v>
      </c>
      <c r="D144" s="53">
        <v>1341</v>
      </c>
      <c r="E144" s="11">
        <f t="shared" si="77"/>
        <v>93</v>
      </c>
      <c r="F144" s="11">
        <v>1</v>
      </c>
      <c r="G144" s="53">
        <f>E144</f>
        <v>93</v>
      </c>
      <c r="H144" s="11">
        <v>7</v>
      </c>
      <c r="I144" s="10">
        <f t="shared" si="73"/>
        <v>100</v>
      </c>
      <c r="J144" s="29" t="s">
        <v>158</v>
      </c>
      <c r="K144" s="29"/>
      <c r="L144" s="54">
        <v>603480808922895</v>
      </c>
    </row>
    <row r="145" spans="1:14" ht="47.25" x14ac:dyDescent="0.2">
      <c r="A145" s="8">
        <v>40418</v>
      </c>
      <c r="B145" s="55" t="s">
        <v>288</v>
      </c>
      <c r="C145" s="53">
        <v>1020</v>
      </c>
      <c r="D145" s="53">
        <v>1210</v>
      </c>
      <c r="E145" s="11">
        <f t="shared" si="77"/>
        <v>190</v>
      </c>
      <c r="F145" s="11">
        <v>20</v>
      </c>
      <c r="G145" s="53">
        <f>E145*F145</f>
        <v>3800</v>
      </c>
      <c r="H145" s="11">
        <v>508</v>
      </c>
      <c r="I145" s="10">
        <f t="shared" si="73"/>
        <v>4308</v>
      </c>
      <c r="J145" s="29" t="s">
        <v>159</v>
      </c>
      <c r="K145" s="29"/>
      <c r="L145" s="54">
        <v>865680901986178</v>
      </c>
    </row>
    <row r="146" spans="1:14" ht="31.5" x14ac:dyDescent="0.2">
      <c r="A146" s="45">
        <v>40419</v>
      </c>
      <c r="B146" s="55" t="s">
        <v>310</v>
      </c>
      <c r="C146" s="53">
        <v>26570</v>
      </c>
      <c r="D146" s="53">
        <v>27000</v>
      </c>
      <c r="E146" s="11">
        <f t="shared" si="77"/>
        <v>430</v>
      </c>
      <c r="F146" s="11">
        <v>1</v>
      </c>
      <c r="G146" s="53">
        <f t="shared" si="78"/>
        <v>430</v>
      </c>
      <c r="H146" s="11">
        <v>9</v>
      </c>
      <c r="I146" s="10">
        <f t="shared" si="73"/>
        <v>439</v>
      </c>
      <c r="J146" s="29" t="s">
        <v>158</v>
      </c>
      <c r="K146" s="29"/>
      <c r="L146" s="11">
        <v>400474467</v>
      </c>
    </row>
    <row r="147" spans="1:14" ht="31.5" x14ac:dyDescent="0.2">
      <c r="A147" s="45"/>
      <c r="B147" s="55" t="s">
        <v>68</v>
      </c>
      <c r="C147" s="53">
        <v>10297</v>
      </c>
      <c r="D147" s="53">
        <v>11000</v>
      </c>
      <c r="E147" s="11">
        <f>D147-C147</f>
        <v>703</v>
      </c>
      <c r="F147" s="11">
        <v>1</v>
      </c>
      <c r="G147" s="53">
        <f>E147</f>
        <v>703</v>
      </c>
      <c r="H147" s="11">
        <v>8</v>
      </c>
      <c r="I147" s="10">
        <f>E147*F147+H147</f>
        <v>711</v>
      </c>
      <c r="J147" s="29" t="s">
        <v>158</v>
      </c>
      <c r="K147" s="29"/>
      <c r="L147" s="54">
        <v>603701140002309</v>
      </c>
    </row>
    <row r="148" spans="1:14" ht="47.25" x14ac:dyDescent="0.2">
      <c r="A148" s="45">
        <v>40420</v>
      </c>
      <c r="B148" s="55" t="s">
        <v>290</v>
      </c>
      <c r="C148" s="53">
        <v>5712</v>
      </c>
      <c r="D148" s="53">
        <v>7037</v>
      </c>
      <c r="E148" s="11">
        <f t="shared" ref="E148" si="88">D148-C148</f>
        <v>1325</v>
      </c>
      <c r="F148" s="11">
        <v>1</v>
      </c>
      <c r="G148" s="53">
        <f t="shared" ref="G148" si="89">E148</f>
        <v>1325</v>
      </c>
      <c r="H148" s="11">
        <v>5</v>
      </c>
      <c r="I148" s="10">
        <f t="shared" ref="I148" si="90">E148*F148+H148</f>
        <v>1330</v>
      </c>
      <c r="J148" s="29" t="s">
        <v>158</v>
      </c>
      <c r="K148" s="29"/>
      <c r="L148" s="54">
        <v>7789050060178</v>
      </c>
    </row>
    <row r="149" spans="1:14" ht="31.5" x14ac:dyDescent="0.2">
      <c r="A149" s="8">
        <v>40422</v>
      </c>
      <c r="B149" s="55" t="s">
        <v>284</v>
      </c>
      <c r="C149" s="53">
        <v>53260</v>
      </c>
      <c r="D149" s="53">
        <v>53260</v>
      </c>
      <c r="E149" s="11">
        <f t="shared" si="77"/>
        <v>0</v>
      </c>
      <c r="F149" s="11">
        <v>1</v>
      </c>
      <c r="G149" s="53">
        <f t="shared" si="78"/>
        <v>0</v>
      </c>
      <c r="H149" s="11">
        <v>13</v>
      </c>
      <c r="I149" s="10">
        <f t="shared" si="73"/>
        <v>13</v>
      </c>
      <c r="J149" s="29" t="s">
        <v>158</v>
      </c>
      <c r="K149" s="29" t="s">
        <v>211</v>
      </c>
      <c r="L149" s="11">
        <v>538103</v>
      </c>
    </row>
    <row r="150" spans="1:14" ht="47.25" x14ac:dyDescent="0.2">
      <c r="A150" s="45">
        <v>40423</v>
      </c>
      <c r="B150" s="55" t="s">
        <v>69</v>
      </c>
      <c r="C150" s="53">
        <v>41934</v>
      </c>
      <c r="D150" s="53">
        <v>43904</v>
      </c>
      <c r="E150" s="11">
        <f>D150-C150</f>
        <v>1970</v>
      </c>
      <c r="F150" s="11">
        <v>1</v>
      </c>
      <c r="G150" s="53">
        <f t="shared" si="78"/>
        <v>1970</v>
      </c>
      <c r="H150" s="11">
        <v>0</v>
      </c>
      <c r="I150" s="10">
        <f t="shared" si="73"/>
        <v>1970</v>
      </c>
      <c r="J150" s="29" t="s">
        <v>158</v>
      </c>
      <c r="K150" s="29"/>
      <c r="L150" s="54">
        <v>603571209929986</v>
      </c>
    </row>
    <row r="151" spans="1:14" ht="31.5" x14ac:dyDescent="0.2">
      <c r="A151" s="45">
        <v>40425</v>
      </c>
      <c r="B151" s="55" t="s">
        <v>279</v>
      </c>
      <c r="C151" s="53">
        <v>1740</v>
      </c>
      <c r="D151" s="53">
        <v>1740</v>
      </c>
      <c r="E151" s="11">
        <f>D151-C151</f>
        <v>0</v>
      </c>
      <c r="F151" s="11">
        <v>15</v>
      </c>
      <c r="G151" s="53">
        <f>E151*F151</f>
        <v>0</v>
      </c>
      <c r="H151" s="11">
        <v>0</v>
      </c>
      <c r="I151" s="10">
        <f t="shared" si="73"/>
        <v>0</v>
      </c>
      <c r="J151" s="29" t="s">
        <v>158</v>
      </c>
      <c r="K151" s="29"/>
      <c r="L151" s="11">
        <v>53835809177</v>
      </c>
    </row>
    <row r="152" spans="1:14" ht="31.5" x14ac:dyDescent="0.2">
      <c r="A152" s="8">
        <v>40426</v>
      </c>
      <c r="B152" s="55" t="s">
        <v>356</v>
      </c>
      <c r="C152" s="53">
        <v>21100</v>
      </c>
      <c r="D152" s="53">
        <v>21100</v>
      </c>
      <c r="E152" s="11">
        <f t="shared" si="77"/>
        <v>0</v>
      </c>
      <c r="F152" s="11">
        <v>1</v>
      </c>
      <c r="G152" s="53">
        <f t="shared" si="78"/>
        <v>0</v>
      </c>
      <c r="H152" s="11"/>
      <c r="I152" s="10">
        <f t="shared" si="73"/>
        <v>0</v>
      </c>
      <c r="J152" s="29" t="s">
        <v>158</v>
      </c>
      <c r="K152" s="29"/>
      <c r="L152" s="11">
        <v>60843461</v>
      </c>
    </row>
    <row r="153" spans="1:14" ht="31.5" x14ac:dyDescent="0.2">
      <c r="A153" s="8"/>
      <c r="B153" s="55" t="s">
        <v>357</v>
      </c>
      <c r="C153" s="53">
        <v>45355</v>
      </c>
      <c r="D153" s="53">
        <v>46744</v>
      </c>
      <c r="E153" s="11">
        <f t="shared" si="77"/>
        <v>1389</v>
      </c>
      <c r="F153" s="11">
        <v>1</v>
      </c>
      <c r="G153" s="53">
        <f t="shared" si="78"/>
        <v>1389</v>
      </c>
      <c r="H153" s="11"/>
      <c r="I153" s="10">
        <f t="shared" si="73"/>
        <v>1389</v>
      </c>
      <c r="J153" s="29" t="s">
        <v>158</v>
      </c>
      <c r="K153" s="29"/>
      <c r="L153" s="11">
        <v>616193</v>
      </c>
    </row>
    <row r="154" spans="1:14" ht="31.5" x14ac:dyDescent="0.2">
      <c r="A154" s="45"/>
      <c r="B154" s="55" t="s">
        <v>358</v>
      </c>
      <c r="C154" s="53">
        <v>16925</v>
      </c>
      <c r="D154" s="53">
        <v>17935</v>
      </c>
      <c r="E154" s="11">
        <f t="shared" si="77"/>
        <v>1010</v>
      </c>
      <c r="F154" s="11">
        <v>1</v>
      </c>
      <c r="G154" s="53">
        <f t="shared" si="78"/>
        <v>1010</v>
      </c>
      <c r="H154" s="11">
        <v>18</v>
      </c>
      <c r="I154" s="10">
        <f t="shared" si="73"/>
        <v>1028</v>
      </c>
      <c r="J154" s="29" t="s">
        <v>158</v>
      </c>
      <c r="K154" s="29"/>
      <c r="L154" s="54">
        <v>7791026013250</v>
      </c>
      <c r="N154" s="5">
        <v>2417</v>
      </c>
    </row>
    <row r="155" spans="1:14" ht="31.5" x14ac:dyDescent="0.2">
      <c r="A155" s="8">
        <v>40427</v>
      </c>
      <c r="B155" s="55" t="s">
        <v>70</v>
      </c>
      <c r="C155" s="53">
        <v>27258</v>
      </c>
      <c r="D155" s="53">
        <v>28008</v>
      </c>
      <c r="E155" s="11">
        <f t="shared" si="77"/>
        <v>750</v>
      </c>
      <c r="F155" s="11">
        <v>1</v>
      </c>
      <c r="G155" s="53">
        <f t="shared" si="78"/>
        <v>750</v>
      </c>
      <c r="H155" s="11">
        <v>3</v>
      </c>
      <c r="I155" s="10">
        <f t="shared" si="73"/>
        <v>753</v>
      </c>
      <c r="J155" s="29" t="s">
        <v>158</v>
      </c>
      <c r="K155" s="29"/>
      <c r="L155" s="11">
        <v>223330</v>
      </c>
    </row>
    <row r="156" spans="1:14" ht="31.5" x14ac:dyDescent="0.2">
      <c r="A156" s="8"/>
      <c r="B156" s="55" t="s">
        <v>71</v>
      </c>
      <c r="C156" s="53">
        <v>10974</v>
      </c>
      <c r="D156" s="53">
        <v>11088</v>
      </c>
      <c r="E156" s="11">
        <f t="shared" si="77"/>
        <v>114</v>
      </c>
      <c r="F156" s="11">
        <v>1</v>
      </c>
      <c r="G156" s="53">
        <f t="shared" si="78"/>
        <v>114</v>
      </c>
      <c r="H156" s="11">
        <v>3</v>
      </c>
      <c r="I156" s="10">
        <f t="shared" si="73"/>
        <v>117</v>
      </c>
      <c r="J156" s="29" t="s">
        <v>158</v>
      </c>
      <c r="K156" s="29"/>
      <c r="L156" s="11">
        <v>226218</v>
      </c>
    </row>
    <row r="157" spans="1:14" ht="31.5" x14ac:dyDescent="0.2">
      <c r="A157" s="45">
        <v>40428</v>
      </c>
      <c r="B157" s="55" t="s">
        <v>72</v>
      </c>
      <c r="C157" s="53">
        <v>49033</v>
      </c>
      <c r="D157" s="53">
        <v>49329</v>
      </c>
      <c r="E157" s="11">
        <f t="shared" si="77"/>
        <v>296</v>
      </c>
      <c r="F157" s="11">
        <v>1</v>
      </c>
      <c r="G157" s="53">
        <f t="shared" si="78"/>
        <v>296</v>
      </c>
      <c r="H157" s="11">
        <v>8</v>
      </c>
      <c r="I157" s="10">
        <f t="shared" si="73"/>
        <v>304</v>
      </c>
      <c r="J157" s="29" t="s">
        <v>158</v>
      </c>
      <c r="K157" s="29"/>
      <c r="L157" s="54">
        <v>813490</v>
      </c>
    </row>
    <row r="158" spans="1:14" ht="47.25" x14ac:dyDescent="0.2">
      <c r="A158" s="45">
        <v>40429</v>
      </c>
      <c r="B158" s="55" t="s">
        <v>73</v>
      </c>
      <c r="C158" s="53">
        <v>2032</v>
      </c>
      <c r="D158" s="53">
        <v>2069</v>
      </c>
      <c r="E158" s="11">
        <f t="shared" si="77"/>
        <v>37</v>
      </c>
      <c r="F158" s="11">
        <v>1</v>
      </c>
      <c r="G158" s="53">
        <f t="shared" si="78"/>
        <v>37</v>
      </c>
      <c r="H158" s="11">
        <v>9</v>
      </c>
      <c r="I158" s="10">
        <f t="shared" si="73"/>
        <v>46</v>
      </c>
      <c r="J158" s="29" t="s">
        <v>158</v>
      </c>
      <c r="K158" s="29"/>
      <c r="L158" s="54">
        <v>603770903253827</v>
      </c>
    </row>
    <row r="159" spans="1:14" ht="31.5" x14ac:dyDescent="0.2">
      <c r="A159" s="45">
        <v>40430</v>
      </c>
      <c r="B159" s="55" t="s">
        <v>74</v>
      </c>
      <c r="C159" s="53">
        <v>1809</v>
      </c>
      <c r="D159" s="53">
        <v>1891</v>
      </c>
      <c r="E159" s="11">
        <f t="shared" ref="E159" si="91">D159-C159</f>
        <v>82</v>
      </c>
      <c r="F159" s="11">
        <v>1</v>
      </c>
      <c r="G159" s="53">
        <f t="shared" ref="G159" si="92">E159</f>
        <v>82</v>
      </c>
      <c r="H159" s="11">
        <v>8</v>
      </c>
      <c r="I159" s="10">
        <f t="shared" ref="I159" si="93">E159*F159+H159</f>
        <v>90</v>
      </c>
      <c r="J159" s="29" t="s">
        <v>158</v>
      </c>
      <c r="K159" s="29"/>
      <c r="L159" s="54">
        <v>7791047076206</v>
      </c>
    </row>
    <row r="160" spans="1:14" ht="31.5" x14ac:dyDescent="0.2">
      <c r="A160" s="8">
        <v>40431</v>
      </c>
      <c r="B160" s="55" t="s">
        <v>75</v>
      </c>
      <c r="C160" s="53">
        <v>24448</v>
      </c>
      <c r="D160" s="53">
        <v>24731</v>
      </c>
      <c r="E160" s="11">
        <f t="shared" si="77"/>
        <v>283</v>
      </c>
      <c r="F160" s="11">
        <v>1</v>
      </c>
      <c r="G160" s="53">
        <f t="shared" si="78"/>
        <v>283</v>
      </c>
      <c r="H160" s="11">
        <v>10</v>
      </c>
      <c r="I160" s="10">
        <f t="shared" si="73"/>
        <v>293</v>
      </c>
      <c r="J160" s="29" t="s">
        <v>158</v>
      </c>
      <c r="K160" s="29"/>
      <c r="L160" s="54">
        <v>7882035002754</v>
      </c>
    </row>
    <row r="161" spans="1:14" ht="47.25" x14ac:dyDescent="0.2">
      <c r="A161" s="45">
        <v>40432</v>
      </c>
      <c r="B161" s="55" t="s">
        <v>76</v>
      </c>
      <c r="C161" s="53">
        <v>22660</v>
      </c>
      <c r="D161" s="53">
        <v>22670</v>
      </c>
      <c r="E161" s="11">
        <f>D161-C161</f>
        <v>10</v>
      </c>
      <c r="F161" s="11">
        <v>1</v>
      </c>
      <c r="G161" s="53">
        <f t="shared" si="78"/>
        <v>10</v>
      </c>
      <c r="H161" s="11">
        <v>5</v>
      </c>
      <c r="I161" s="10">
        <f t="shared" si="73"/>
        <v>15</v>
      </c>
      <c r="J161" s="29" t="s">
        <v>158</v>
      </c>
      <c r="K161" s="29"/>
      <c r="L161" s="11">
        <v>661264</v>
      </c>
    </row>
    <row r="162" spans="1:14" ht="47.25" x14ac:dyDescent="0.2">
      <c r="A162" s="45"/>
      <c r="B162" s="55" t="s">
        <v>307</v>
      </c>
      <c r="C162" s="53">
        <v>1085</v>
      </c>
      <c r="D162" s="53">
        <v>1130</v>
      </c>
      <c r="E162" s="11">
        <f t="shared" si="77"/>
        <v>45</v>
      </c>
      <c r="F162" s="11">
        <v>1</v>
      </c>
      <c r="G162" s="53">
        <f t="shared" si="78"/>
        <v>45</v>
      </c>
      <c r="H162" s="11">
        <v>17</v>
      </c>
      <c r="I162" s="10">
        <f t="shared" si="73"/>
        <v>62</v>
      </c>
      <c r="J162" s="29" t="s">
        <v>158</v>
      </c>
      <c r="K162" s="29"/>
      <c r="L162" s="54">
        <v>7791045005296</v>
      </c>
    </row>
    <row r="163" spans="1:14" ht="47.25" x14ac:dyDescent="0.2">
      <c r="A163" s="45"/>
      <c r="B163" s="55" t="s">
        <v>76</v>
      </c>
      <c r="C163" s="53">
        <v>1380</v>
      </c>
      <c r="D163" s="53">
        <v>1390</v>
      </c>
      <c r="E163" s="11">
        <f>D163-C163</f>
        <v>10</v>
      </c>
      <c r="F163" s="11">
        <v>1</v>
      </c>
      <c r="G163" s="53">
        <f>E163</f>
        <v>10</v>
      </c>
      <c r="H163" s="11">
        <v>6</v>
      </c>
      <c r="I163" s="10">
        <f>E163*F163+H163</f>
        <v>16</v>
      </c>
      <c r="J163" s="29" t="s">
        <v>158</v>
      </c>
      <c r="K163" s="29"/>
      <c r="L163" s="54">
        <v>603480808905683</v>
      </c>
    </row>
    <row r="164" spans="1:14" ht="31.5" x14ac:dyDescent="0.2">
      <c r="A164" s="45">
        <v>40433</v>
      </c>
      <c r="B164" s="55" t="s">
        <v>308</v>
      </c>
      <c r="C164" s="53">
        <v>37995</v>
      </c>
      <c r="D164" s="53">
        <v>38605</v>
      </c>
      <c r="E164" s="11">
        <f>D164-C164</f>
        <v>610</v>
      </c>
      <c r="F164" s="11">
        <v>1</v>
      </c>
      <c r="G164" s="53">
        <f>E164</f>
        <v>610</v>
      </c>
      <c r="H164" s="11">
        <v>0</v>
      </c>
      <c r="I164" s="10">
        <f>E164*F164+H164</f>
        <v>610</v>
      </c>
      <c r="J164" s="29" t="s">
        <v>158</v>
      </c>
      <c r="K164" s="29"/>
      <c r="L164" s="11" t="s">
        <v>309</v>
      </c>
    </row>
    <row r="165" spans="1:14" ht="47.25" x14ac:dyDescent="0.2">
      <c r="A165" s="45">
        <v>40438</v>
      </c>
      <c r="B165" s="55" t="s">
        <v>552</v>
      </c>
      <c r="C165" s="53">
        <v>4795</v>
      </c>
      <c r="D165" s="53">
        <v>4818</v>
      </c>
      <c r="E165" s="11">
        <f t="shared" si="77"/>
        <v>23</v>
      </c>
      <c r="F165" s="11">
        <v>1</v>
      </c>
      <c r="G165" s="53">
        <f t="shared" si="78"/>
        <v>23</v>
      </c>
      <c r="H165" s="11">
        <v>6</v>
      </c>
      <c r="I165" s="10">
        <f t="shared" si="73"/>
        <v>29</v>
      </c>
      <c r="J165" s="29" t="s">
        <v>158</v>
      </c>
      <c r="K165" s="29"/>
      <c r="L165" s="11">
        <v>827244</v>
      </c>
    </row>
    <row r="166" spans="1:14" ht="47.25" x14ac:dyDescent="0.2">
      <c r="A166" s="8">
        <v>40439</v>
      </c>
      <c r="B166" s="55" t="s">
        <v>303</v>
      </c>
      <c r="C166" s="53">
        <v>12574</v>
      </c>
      <c r="D166" s="53">
        <v>12621</v>
      </c>
      <c r="E166" s="11">
        <f t="shared" si="77"/>
        <v>47</v>
      </c>
      <c r="F166" s="11">
        <v>1</v>
      </c>
      <c r="G166" s="53">
        <f t="shared" si="78"/>
        <v>47</v>
      </c>
      <c r="H166" s="11">
        <v>3</v>
      </c>
      <c r="I166" s="10">
        <f t="shared" si="73"/>
        <v>50</v>
      </c>
      <c r="J166" s="29" t="s">
        <v>158</v>
      </c>
      <c r="K166" s="29"/>
      <c r="L166" s="11">
        <v>3245994</v>
      </c>
    </row>
    <row r="167" spans="1:14" ht="31.5" x14ac:dyDescent="0.2">
      <c r="A167" s="45">
        <v>40441</v>
      </c>
      <c r="B167" s="55" t="s">
        <v>77</v>
      </c>
      <c r="C167" s="53">
        <v>64531</v>
      </c>
      <c r="D167" s="53">
        <v>65169</v>
      </c>
      <c r="E167" s="11">
        <f>D167-C167</f>
        <v>638</v>
      </c>
      <c r="F167" s="11">
        <v>1</v>
      </c>
      <c r="G167" s="53">
        <f t="shared" si="78"/>
        <v>638</v>
      </c>
      <c r="H167" s="11">
        <v>6</v>
      </c>
      <c r="I167" s="10">
        <f t="shared" si="73"/>
        <v>644</v>
      </c>
      <c r="J167" s="29" t="s">
        <v>158</v>
      </c>
      <c r="K167" s="29"/>
      <c r="L167" s="11">
        <v>705626</v>
      </c>
    </row>
    <row r="168" spans="1:14" ht="31.5" x14ac:dyDescent="0.2">
      <c r="A168" s="45"/>
      <c r="B168" s="55" t="s">
        <v>77</v>
      </c>
      <c r="C168" s="53">
        <v>27849</v>
      </c>
      <c r="D168" s="53">
        <v>28032</v>
      </c>
      <c r="E168" s="11">
        <f>D168-C168</f>
        <v>183</v>
      </c>
      <c r="F168" s="11">
        <v>1</v>
      </c>
      <c r="G168" s="53">
        <f t="shared" si="78"/>
        <v>183</v>
      </c>
      <c r="H168" s="11">
        <v>11</v>
      </c>
      <c r="I168" s="10">
        <f t="shared" si="73"/>
        <v>194</v>
      </c>
      <c r="J168" s="29" t="s">
        <v>158</v>
      </c>
      <c r="K168" s="29"/>
      <c r="L168" s="11">
        <v>79269</v>
      </c>
    </row>
    <row r="169" spans="1:14" ht="31.5" x14ac:dyDescent="0.2">
      <c r="A169" s="45"/>
      <c r="B169" s="55" t="s">
        <v>78</v>
      </c>
      <c r="C169" s="53">
        <v>62294</v>
      </c>
      <c r="D169" s="53">
        <v>63571</v>
      </c>
      <c r="E169" s="11">
        <f t="shared" si="77"/>
        <v>1277</v>
      </c>
      <c r="F169" s="11">
        <v>1</v>
      </c>
      <c r="G169" s="53">
        <f t="shared" si="78"/>
        <v>1277</v>
      </c>
      <c r="H169" s="11">
        <v>7</v>
      </c>
      <c r="I169" s="10">
        <f t="shared" si="73"/>
        <v>1284</v>
      </c>
      <c r="J169" s="29" t="s">
        <v>158</v>
      </c>
      <c r="K169" s="29"/>
      <c r="L169" s="11">
        <v>79269</v>
      </c>
    </row>
    <row r="170" spans="1:14" ht="31.5" x14ac:dyDescent="0.2">
      <c r="A170" s="8"/>
      <c r="B170" s="55" t="s">
        <v>283</v>
      </c>
      <c r="C170" s="53">
        <v>1875</v>
      </c>
      <c r="D170" s="53">
        <v>2935</v>
      </c>
      <c r="E170" s="11">
        <f t="shared" ref="E170" si="94">D170-C170</f>
        <v>1060</v>
      </c>
      <c r="F170" s="11">
        <v>1</v>
      </c>
      <c r="G170" s="53">
        <f t="shared" ref="G170" si="95">E170</f>
        <v>1060</v>
      </c>
      <c r="H170" s="11">
        <v>14</v>
      </c>
      <c r="I170" s="10">
        <f t="shared" ref="I170" si="96">E170*F170+H170</f>
        <v>1074</v>
      </c>
      <c r="J170" s="29" t="s">
        <v>158</v>
      </c>
      <c r="K170" s="29"/>
      <c r="L170" s="54">
        <v>7791048019634</v>
      </c>
    </row>
    <row r="171" spans="1:14" ht="31.5" x14ac:dyDescent="0.2">
      <c r="A171" s="8"/>
      <c r="B171" s="55" t="s">
        <v>575</v>
      </c>
      <c r="C171" s="53">
        <v>0</v>
      </c>
      <c r="D171" s="53">
        <v>229</v>
      </c>
      <c r="E171" s="11">
        <f t="shared" ref="E171" si="97">D171-C171</f>
        <v>229</v>
      </c>
      <c r="F171" s="11">
        <v>1</v>
      </c>
      <c r="G171" s="53">
        <f t="shared" ref="G171" si="98">E171</f>
        <v>229</v>
      </c>
      <c r="H171" s="11">
        <v>42</v>
      </c>
      <c r="I171" s="10">
        <f t="shared" ref="I171" si="99">E171*F171+H171</f>
        <v>271</v>
      </c>
      <c r="J171" s="29" t="s">
        <v>158</v>
      </c>
      <c r="K171" s="29"/>
      <c r="L171" s="54">
        <v>8490051004934</v>
      </c>
    </row>
    <row r="172" spans="1:14" ht="31.5" x14ac:dyDescent="0.2">
      <c r="A172" s="8"/>
      <c r="B172" s="55" t="s">
        <v>576</v>
      </c>
      <c r="C172" s="53">
        <v>0</v>
      </c>
      <c r="D172" s="53">
        <v>0</v>
      </c>
      <c r="E172" s="11">
        <f t="shared" ref="E172" si="100">D172-C172</f>
        <v>0</v>
      </c>
      <c r="F172" s="11">
        <v>1</v>
      </c>
      <c r="G172" s="53">
        <f t="shared" ref="G172" si="101">E172</f>
        <v>0</v>
      </c>
      <c r="H172" s="11">
        <v>0</v>
      </c>
      <c r="I172" s="10">
        <f t="shared" ref="I172" si="102">E172*F172+H172</f>
        <v>0</v>
      </c>
      <c r="J172" s="29" t="s">
        <v>158</v>
      </c>
      <c r="K172" s="29"/>
      <c r="L172" s="54">
        <v>8430051002774</v>
      </c>
      <c r="N172" s="5">
        <v>3467</v>
      </c>
    </row>
    <row r="173" spans="1:14" ht="31.5" x14ac:dyDescent="0.2">
      <c r="A173" s="8">
        <v>40442</v>
      </c>
      <c r="B173" s="55" t="s">
        <v>79</v>
      </c>
      <c r="C173" s="53">
        <v>41449</v>
      </c>
      <c r="D173" s="53">
        <v>42658</v>
      </c>
      <c r="E173" s="11">
        <f t="shared" si="77"/>
        <v>1209</v>
      </c>
      <c r="F173" s="11">
        <v>1</v>
      </c>
      <c r="G173" s="53">
        <f t="shared" si="78"/>
        <v>1209</v>
      </c>
      <c r="H173" s="11">
        <v>3</v>
      </c>
      <c r="I173" s="10">
        <f t="shared" si="73"/>
        <v>1212</v>
      </c>
      <c r="J173" s="29" t="s">
        <v>158</v>
      </c>
      <c r="K173" s="29"/>
      <c r="L173" s="11">
        <v>40078711</v>
      </c>
    </row>
    <row r="174" spans="1:14" ht="31.5" x14ac:dyDescent="0.2">
      <c r="A174" s="45">
        <v>40443</v>
      </c>
      <c r="B174" s="55" t="s">
        <v>80</v>
      </c>
      <c r="C174" s="53">
        <v>12540</v>
      </c>
      <c r="D174" s="53">
        <v>13815</v>
      </c>
      <c r="E174" s="11">
        <f t="shared" si="77"/>
        <v>1275</v>
      </c>
      <c r="F174" s="11">
        <v>1</v>
      </c>
      <c r="G174" s="53">
        <f t="shared" si="78"/>
        <v>1275</v>
      </c>
      <c r="H174" s="11">
        <v>18</v>
      </c>
      <c r="I174" s="10">
        <f t="shared" si="73"/>
        <v>1293</v>
      </c>
      <c r="J174" s="29" t="s">
        <v>158</v>
      </c>
      <c r="K174" s="29"/>
      <c r="L174" s="54">
        <v>9026048002273</v>
      </c>
    </row>
    <row r="175" spans="1:14" ht="31.5" x14ac:dyDescent="0.2">
      <c r="A175" s="8">
        <v>40449</v>
      </c>
      <c r="B175" s="55" t="s">
        <v>81</v>
      </c>
      <c r="C175" s="53">
        <v>2809</v>
      </c>
      <c r="D175" s="53">
        <v>2840</v>
      </c>
      <c r="E175" s="11">
        <f t="shared" si="77"/>
        <v>31</v>
      </c>
      <c r="F175" s="11">
        <v>1</v>
      </c>
      <c r="G175" s="53">
        <f t="shared" si="78"/>
        <v>31</v>
      </c>
      <c r="H175" s="11">
        <v>9</v>
      </c>
      <c r="I175" s="10">
        <f t="shared" ref="I175:I238" si="103">E175*F175+H175</f>
        <v>40</v>
      </c>
      <c r="J175" s="29" t="s">
        <v>158</v>
      </c>
      <c r="K175" s="29"/>
      <c r="L175" s="11" t="s">
        <v>214</v>
      </c>
    </row>
    <row r="176" spans="1:14" ht="31.5" x14ac:dyDescent="0.2">
      <c r="A176" s="8"/>
      <c r="B176" s="55" t="s">
        <v>81</v>
      </c>
      <c r="C176" s="53">
        <v>6521</v>
      </c>
      <c r="D176" s="53">
        <v>7809</v>
      </c>
      <c r="E176" s="11">
        <f>D176-C176</f>
        <v>1288</v>
      </c>
      <c r="F176" s="11">
        <v>1</v>
      </c>
      <c r="G176" s="53">
        <f>E176</f>
        <v>1288</v>
      </c>
      <c r="H176" s="11">
        <v>9</v>
      </c>
      <c r="I176" s="10">
        <f>E176*F176+H176</f>
        <v>1297</v>
      </c>
      <c r="J176" s="29" t="s">
        <v>158</v>
      </c>
      <c r="K176" s="29"/>
      <c r="L176" s="54">
        <v>7791040010423</v>
      </c>
    </row>
    <row r="177" spans="1:14" ht="31.5" x14ac:dyDescent="0.2">
      <c r="A177" s="45"/>
      <c r="B177" s="55" t="s">
        <v>81</v>
      </c>
      <c r="C177" s="53">
        <v>14380</v>
      </c>
      <c r="D177" s="53">
        <v>14570</v>
      </c>
      <c r="E177" s="11">
        <f t="shared" si="77"/>
        <v>190</v>
      </c>
      <c r="F177" s="11">
        <v>1</v>
      </c>
      <c r="G177" s="53">
        <f t="shared" si="78"/>
        <v>190</v>
      </c>
      <c r="H177" s="11">
        <v>5</v>
      </c>
      <c r="I177" s="10">
        <f t="shared" si="103"/>
        <v>195</v>
      </c>
      <c r="J177" s="29" t="s">
        <v>158</v>
      </c>
      <c r="K177" s="29"/>
      <c r="L177" s="11">
        <v>881018</v>
      </c>
    </row>
    <row r="178" spans="1:14" ht="31.5" x14ac:dyDescent="0.2">
      <c r="A178" s="45">
        <v>40450</v>
      </c>
      <c r="B178" s="55" t="s">
        <v>447</v>
      </c>
      <c r="C178" s="11">
        <v>6829</v>
      </c>
      <c r="D178" s="11">
        <v>6884</v>
      </c>
      <c r="E178" s="11">
        <f t="shared" si="77"/>
        <v>55</v>
      </c>
      <c r="F178" s="11">
        <v>8</v>
      </c>
      <c r="G178" s="53">
        <f t="shared" si="78"/>
        <v>55</v>
      </c>
      <c r="H178" s="11">
        <v>12</v>
      </c>
      <c r="I178" s="10">
        <f t="shared" si="103"/>
        <v>452</v>
      </c>
      <c r="J178" s="29" t="s">
        <v>158</v>
      </c>
      <c r="K178" s="29"/>
      <c r="L178" s="11">
        <v>327600</v>
      </c>
    </row>
    <row r="179" spans="1:14" ht="31.5" x14ac:dyDescent="0.2">
      <c r="A179" s="8">
        <v>40451</v>
      </c>
      <c r="B179" s="55" t="s">
        <v>273</v>
      </c>
      <c r="C179" s="11">
        <v>134750</v>
      </c>
      <c r="D179" s="11">
        <v>135820</v>
      </c>
      <c r="E179" s="11">
        <f t="shared" si="77"/>
        <v>1070</v>
      </c>
      <c r="F179" s="11">
        <v>1</v>
      </c>
      <c r="G179" s="53">
        <f t="shared" si="78"/>
        <v>1070</v>
      </c>
      <c r="H179" s="11">
        <v>4</v>
      </c>
      <c r="I179" s="10">
        <f t="shared" si="103"/>
        <v>1074</v>
      </c>
      <c r="J179" s="29" t="s">
        <v>158</v>
      </c>
      <c r="K179" s="29"/>
      <c r="L179" s="11">
        <v>888089</v>
      </c>
    </row>
    <row r="180" spans="1:14" ht="31.5" x14ac:dyDescent="0.2">
      <c r="A180" s="45"/>
      <c r="B180" s="55" t="s">
        <v>151</v>
      </c>
      <c r="C180" s="11">
        <v>18250</v>
      </c>
      <c r="D180" s="11">
        <v>18398</v>
      </c>
      <c r="E180" s="11">
        <f t="shared" si="77"/>
        <v>148</v>
      </c>
      <c r="F180" s="11">
        <v>1</v>
      </c>
      <c r="G180" s="53">
        <f>E180*F180</f>
        <v>148</v>
      </c>
      <c r="H180" s="11">
        <v>4</v>
      </c>
      <c r="I180" s="10">
        <f t="shared" si="103"/>
        <v>152</v>
      </c>
      <c r="J180" s="29" t="s">
        <v>158</v>
      </c>
      <c r="K180" s="29"/>
      <c r="L180" s="11">
        <v>190591</v>
      </c>
    </row>
    <row r="181" spans="1:14" ht="31.5" x14ac:dyDescent="0.2">
      <c r="A181" s="45"/>
      <c r="B181" s="55" t="s">
        <v>151</v>
      </c>
      <c r="C181" s="11">
        <v>11354</v>
      </c>
      <c r="D181" s="11">
        <v>11354</v>
      </c>
      <c r="E181" s="11">
        <f t="shared" si="77"/>
        <v>0</v>
      </c>
      <c r="F181" s="11">
        <v>1</v>
      </c>
      <c r="G181" s="53">
        <f>E181*F181</f>
        <v>0</v>
      </c>
      <c r="H181" s="11">
        <v>1</v>
      </c>
      <c r="I181" s="11">
        <f>G181*H181</f>
        <v>0</v>
      </c>
      <c r="J181" s="11" t="s">
        <v>158</v>
      </c>
      <c r="K181" s="10"/>
      <c r="L181" s="54">
        <v>6843014001635</v>
      </c>
      <c r="M181" s="29"/>
    </row>
    <row r="182" spans="1:14" ht="31.5" x14ac:dyDescent="0.2">
      <c r="A182" s="8">
        <v>40456</v>
      </c>
      <c r="B182" s="55" t="s">
        <v>407</v>
      </c>
      <c r="C182" s="11">
        <v>12510</v>
      </c>
      <c r="D182" s="11">
        <v>13397</v>
      </c>
      <c r="E182" s="11">
        <f t="shared" ref="E182:E183" si="104">D182-C182</f>
        <v>887</v>
      </c>
      <c r="F182" s="11">
        <v>1</v>
      </c>
      <c r="G182" s="53">
        <f t="shared" ref="G182" si="105">E182</f>
        <v>887</v>
      </c>
      <c r="H182" s="11">
        <v>10</v>
      </c>
      <c r="I182" s="10">
        <f t="shared" ref="I182" si="106">E182*F182+H182</f>
        <v>897</v>
      </c>
      <c r="J182" s="29" t="s">
        <v>158</v>
      </c>
      <c r="K182" s="29"/>
      <c r="L182" s="54">
        <v>7882040000745</v>
      </c>
    </row>
    <row r="183" spans="1:14" ht="47.25" x14ac:dyDescent="0.2">
      <c r="A183" s="45">
        <v>40457</v>
      </c>
      <c r="B183" s="55" t="s">
        <v>554</v>
      </c>
      <c r="C183" s="11">
        <v>134452</v>
      </c>
      <c r="D183" s="11">
        <v>136184</v>
      </c>
      <c r="E183" s="11">
        <f t="shared" si="104"/>
        <v>1732</v>
      </c>
      <c r="F183" s="11">
        <v>1</v>
      </c>
      <c r="G183" s="53">
        <f t="shared" ref="G183:G194" si="107">E183</f>
        <v>1732</v>
      </c>
      <c r="H183" s="11">
        <v>12</v>
      </c>
      <c r="I183" s="10">
        <f t="shared" si="103"/>
        <v>1744</v>
      </c>
      <c r="J183" s="29" t="s">
        <v>158</v>
      </c>
      <c r="K183" s="29"/>
      <c r="L183" s="11">
        <v>5320</v>
      </c>
    </row>
    <row r="184" spans="1:14" ht="47.25" x14ac:dyDescent="0.2">
      <c r="A184" s="45"/>
      <c r="B184" s="55" t="s">
        <v>555</v>
      </c>
      <c r="C184" s="11">
        <v>25700</v>
      </c>
      <c r="D184" s="11">
        <v>26674</v>
      </c>
      <c r="E184" s="11">
        <f t="shared" ref="E184:E242" si="108">D184-C184</f>
        <v>974</v>
      </c>
      <c r="F184" s="11">
        <v>1</v>
      </c>
      <c r="G184" s="53">
        <f t="shared" si="107"/>
        <v>974</v>
      </c>
      <c r="H184" s="11"/>
      <c r="I184" s="10">
        <f t="shared" si="103"/>
        <v>974</v>
      </c>
      <c r="J184" s="29" t="s">
        <v>158</v>
      </c>
      <c r="K184" s="29"/>
      <c r="L184" s="54">
        <v>45080</v>
      </c>
    </row>
    <row r="185" spans="1:14" ht="31.5" x14ac:dyDescent="0.2">
      <c r="A185" s="8">
        <v>40458</v>
      </c>
      <c r="B185" s="55" t="s">
        <v>558</v>
      </c>
      <c r="C185" s="11">
        <v>21899</v>
      </c>
      <c r="D185" s="11">
        <v>22213</v>
      </c>
      <c r="E185" s="11">
        <f>D185-C185</f>
        <v>314</v>
      </c>
      <c r="F185" s="11">
        <v>1</v>
      </c>
      <c r="G185" s="53">
        <f>E185</f>
        <v>314</v>
      </c>
      <c r="H185" s="11">
        <v>12</v>
      </c>
      <c r="I185" s="10">
        <f>E185*F185+H185</f>
        <v>326</v>
      </c>
      <c r="J185" s="29" t="s">
        <v>158</v>
      </c>
      <c r="K185" s="29"/>
      <c r="L185" s="54">
        <v>603480603719263</v>
      </c>
    </row>
    <row r="186" spans="1:14" ht="31.5" x14ac:dyDescent="0.2">
      <c r="A186" s="45">
        <v>40460</v>
      </c>
      <c r="B186" s="55" t="s">
        <v>82</v>
      </c>
      <c r="C186" s="11">
        <v>3350</v>
      </c>
      <c r="D186" s="11">
        <v>3410</v>
      </c>
      <c r="E186" s="11">
        <f>D186-C186</f>
        <v>60</v>
      </c>
      <c r="F186" s="11">
        <v>20</v>
      </c>
      <c r="G186" s="53">
        <f>E186*F186</f>
        <v>1200</v>
      </c>
      <c r="H186" s="11">
        <v>1324</v>
      </c>
      <c r="I186" s="10">
        <f t="shared" si="103"/>
        <v>2524</v>
      </c>
      <c r="J186" s="29" t="s">
        <v>159</v>
      </c>
      <c r="K186" s="29"/>
      <c r="L186" s="54">
        <v>9077031001717</v>
      </c>
    </row>
    <row r="187" spans="1:14" ht="47.25" x14ac:dyDescent="0.2">
      <c r="A187" s="45">
        <v>40461</v>
      </c>
      <c r="B187" s="55" t="s">
        <v>83</v>
      </c>
      <c r="C187" s="11">
        <v>37330</v>
      </c>
      <c r="D187" s="11">
        <v>38954</v>
      </c>
      <c r="E187" s="11">
        <f t="shared" si="108"/>
        <v>1624</v>
      </c>
      <c r="F187" s="11">
        <v>1</v>
      </c>
      <c r="G187" s="53">
        <f t="shared" si="107"/>
        <v>1624</v>
      </c>
      <c r="H187" s="11">
        <v>3</v>
      </c>
      <c r="I187" s="10">
        <f t="shared" si="103"/>
        <v>1627</v>
      </c>
      <c r="J187" s="29" t="s">
        <v>158</v>
      </c>
      <c r="K187" s="29"/>
      <c r="L187" s="11">
        <v>13276</v>
      </c>
    </row>
    <row r="188" spans="1:14" ht="47.25" x14ac:dyDescent="0.2">
      <c r="A188" s="45"/>
      <c r="B188" s="55" t="s">
        <v>83</v>
      </c>
      <c r="C188" s="11">
        <v>3334</v>
      </c>
      <c r="D188" s="11">
        <v>5094</v>
      </c>
      <c r="E188" s="11">
        <f t="shared" ref="E188" si="109">D188-C188</f>
        <v>1760</v>
      </c>
      <c r="F188" s="11">
        <v>1</v>
      </c>
      <c r="G188" s="53">
        <f t="shared" ref="G188" si="110">E188</f>
        <v>1760</v>
      </c>
      <c r="H188" s="11">
        <v>7</v>
      </c>
      <c r="I188" s="10">
        <f t="shared" ref="I188" si="111">E188*F188+H188</f>
        <v>1767</v>
      </c>
      <c r="J188" s="29" t="s">
        <v>158</v>
      </c>
      <c r="K188" s="29"/>
      <c r="L188" s="54">
        <v>78041000921</v>
      </c>
    </row>
    <row r="189" spans="1:14" ht="47.25" x14ac:dyDescent="0.2">
      <c r="A189" s="8"/>
      <c r="B189" s="55" t="s">
        <v>83</v>
      </c>
      <c r="C189" s="11">
        <v>1785</v>
      </c>
      <c r="D189" s="11">
        <v>2948</v>
      </c>
      <c r="E189" s="11">
        <f t="shared" si="108"/>
        <v>1163</v>
      </c>
      <c r="F189" s="11">
        <v>1</v>
      </c>
      <c r="G189" s="53">
        <f t="shared" si="107"/>
        <v>1163</v>
      </c>
      <c r="H189" s="11">
        <v>7</v>
      </c>
      <c r="I189" s="10">
        <f t="shared" si="103"/>
        <v>1170</v>
      </c>
      <c r="J189" s="29" t="s">
        <v>158</v>
      </c>
      <c r="K189" s="29"/>
      <c r="L189" s="54">
        <v>7807041001831</v>
      </c>
    </row>
    <row r="190" spans="1:14" ht="47.25" x14ac:dyDescent="0.2">
      <c r="A190" s="8"/>
      <c r="B190" s="55" t="s">
        <v>296</v>
      </c>
      <c r="C190" s="11">
        <v>52578</v>
      </c>
      <c r="D190" s="11">
        <v>53142</v>
      </c>
      <c r="E190" s="11">
        <f t="shared" si="108"/>
        <v>564</v>
      </c>
      <c r="F190" s="11">
        <v>1</v>
      </c>
      <c r="G190" s="53">
        <f t="shared" si="107"/>
        <v>564</v>
      </c>
      <c r="H190" s="11">
        <v>3</v>
      </c>
      <c r="I190" s="10">
        <f t="shared" si="103"/>
        <v>567</v>
      </c>
      <c r="J190" s="29" t="s">
        <v>158</v>
      </c>
      <c r="K190" s="29"/>
      <c r="L190" s="54">
        <v>849820</v>
      </c>
    </row>
    <row r="191" spans="1:14" ht="47.25" x14ac:dyDescent="0.2">
      <c r="A191" s="8"/>
      <c r="B191" s="55" t="s">
        <v>296</v>
      </c>
      <c r="C191" s="11">
        <v>22528</v>
      </c>
      <c r="D191" s="11">
        <v>25319</v>
      </c>
      <c r="E191" s="11">
        <f>D191-C191</f>
        <v>2791</v>
      </c>
      <c r="F191" s="11">
        <v>1</v>
      </c>
      <c r="G191" s="53">
        <f>E191</f>
        <v>2791</v>
      </c>
      <c r="H191" s="11">
        <v>0</v>
      </c>
      <c r="I191" s="10">
        <f>E191*F191+H191</f>
        <v>2791</v>
      </c>
      <c r="J191" s="29" t="s">
        <v>158</v>
      </c>
      <c r="K191" s="29"/>
      <c r="L191" s="54">
        <v>7129020034162</v>
      </c>
      <c r="N191" s="5">
        <v>7922</v>
      </c>
    </row>
    <row r="192" spans="1:14" ht="31.5" x14ac:dyDescent="0.2">
      <c r="A192" s="45">
        <v>40462</v>
      </c>
      <c r="B192" s="55" t="s">
        <v>84</v>
      </c>
      <c r="C192" s="11">
        <v>5823.3</v>
      </c>
      <c r="D192" s="11">
        <v>5933.4</v>
      </c>
      <c r="E192" s="11">
        <f t="shared" si="108"/>
        <v>110.099999999999</v>
      </c>
      <c r="F192" s="11">
        <v>1</v>
      </c>
      <c r="G192" s="53">
        <f t="shared" si="107"/>
        <v>110.099999999999</v>
      </c>
      <c r="H192" s="11">
        <v>0</v>
      </c>
      <c r="I192" s="10">
        <f t="shared" si="103"/>
        <v>110.099999999999</v>
      </c>
      <c r="J192" s="29" t="s">
        <v>158</v>
      </c>
      <c r="K192" s="29"/>
      <c r="L192" s="54">
        <v>7791021016124</v>
      </c>
    </row>
    <row r="193" spans="1:15" ht="31.5" x14ac:dyDescent="0.2">
      <c r="A193" s="45">
        <v>40463</v>
      </c>
      <c r="B193" s="55" t="s">
        <v>85</v>
      </c>
      <c r="C193" s="11">
        <v>24354</v>
      </c>
      <c r="D193" s="11">
        <v>24521</v>
      </c>
      <c r="E193" s="11">
        <f t="shared" si="108"/>
        <v>167</v>
      </c>
      <c r="F193" s="11">
        <v>10</v>
      </c>
      <c r="G193" s="53">
        <f>E193*F193</f>
        <v>1670</v>
      </c>
      <c r="H193" s="11">
        <v>11</v>
      </c>
      <c r="I193" s="10">
        <f t="shared" si="103"/>
        <v>1681</v>
      </c>
      <c r="J193" s="29" t="s">
        <v>158</v>
      </c>
      <c r="K193" s="29"/>
      <c r="L193" s="11" t="s">
        <v>86</v>
      </c>
    </row>
    <row r="194" spans="1:15" ht="47.25" x14ac:dyDescent="0.2">
      <c r="A194" s="8">
        <v>40465</v>
      </c>
      <c r="B194" s="55" t="s">
        <v>300</v>
      </c>
      <c r="C194" s="11">
        <v>42208</v>
      </c>
      <c r="D194" s="11">
        <v>43420</v>
      </c>
      <c r="E194" s="11">
        <f t="shared" si="108"/>
        <v>1212</v>
      </c>
      <c r="F194" s="11">
        <v>1</v>
      </c>
      <c r="G194" s="53">
        <f t="shared" si="107"/>
        <v>1212</v>
      </c>
      <c r="H194" s="11">
        <v>19</v>
      </c>
      <c r="I194" s="10">
        <f t="shared" si="103"/>
        <v>1231</v>
      </c>
      <c r="J194" s="29" t="s">
        <v>158</v>
      </c>
      <c r="K194" s="29"/>
      <c r="L194" s="54">
        <v>747971108743875</v>
      </c>
    </row>
    <row r="195" spans="1:15" ht="47.25" x14ac:dyDescent="0.2">
      <c r="A195" s="45">
        <v>40466</v>
      </c>
      <c r="B195" s="55" t="s">
        <v>254</v>
      </c>
      <c r="C195" s="11">
        <v>11056</v>
      </c>
      <c r="D195" s="11">
        <v>11537</v>
      </c>
      <c r="E195" s="11">
        <f t="shared" si="108"/>
        <v>481</v>
      </c>
      <c r="F195" s="11">
        <v>1</v>
      </c>
      <c r="G195" s="53">
        <f>E195*F195</f>
        <v>481</v>
      </c>
      <c r="H195" s="11">
        <v>9</v>
      </c>
      <c r="I195" s="10">
        <f t="shared" si="103"/>
        <v>490</v>
      </c>
      <c r="J195" s="29" t="s">
        <v>158</v>
      </c>
      <c r="K195" s="29"/>
      <c r="L195" s="54">
        <v>687480600098813</v>
      </c>
    </row>
    <row r="196" spans="1:15" ht="31.5" x14ac:dyDescent="0.2">
      <c r="A196" s="45">
        <v>40467</v>
      </c>
      <c r="B196" s="55" t="s">
        <v>401</v>
      </c>
      <c r="C196" s="11">
        <v>32341</v>
      </c>
      <c r="D196" s="11">
        <v>32611</v>
      </c>
      <c r="E196" s="11">
        <f>D196-C196</f>
        <v>270</v>
      </c>
      <c r="F196" s="11">
        <v>1</v>
      </c>
      <c r="G196" s="53">
        <f>E196</f>
        <v>270</v>
      </c>
      <c r="H196" s="11">
        <v>6</v>
      </c>
      <c r="I196" s="10">
        <f>E196*F196+H196</f>
        <v>276</v>
      </c>
      <c r="J196" s="29" t="s">
        <v>158</v>
      </c>
      <c r="K196" s="29"/>
      <c r="L196" s="54">
        <v>609470706951882</v>
      </c>
    </row>
    <row r="197" spans="1:15" ht="47.25" x14ac:dyDescent="0.2">
      <c r="A197" s="8">
        <v>40469</v>
      </c>
      <c r="B197" s="55" t="s">
        <v>272</v>
      </c>
      <c r="C197" s="11">
        <v>33168</v>
      </c>
      <c r="D197" s="11">
        <v>33783</v>
      </c>
      <c r="E197" s="11">
        <f t="shared" si="108"/>
        <v>615</v>
      </c>
      <c r="F197" s="11">
        <v>1</v>
      </c>
      <c r="G197" s="53">
        <f>E197</f>
        <v>615</v>
      </c>
      <c r="H197" s="11">
        <v>12</v>
      </c>
      <c r="I197" s="10">
        <f t="shared" si="103"/>
        <v>627</v>
      </c>
      <c r="J197" s="29" t="s">
        <v>158</v>
      </c>
      <c r="K197" s="29"/>
      <c r="L197" s="11">
        <v>500884</v>
      </c>
    </row>
    <row r="198" spans="1:15" x14ac:dyDescent="0.2">
      <c r="A198" s="8"/>
      <c r="B198" s="55"/>
      <c r="C198" s="11"/>
      <c r="D198" s="11"/>
      <c r="E198" s="11"/>
      <c r="F198" s="11"/>
      <c r="G198" s="53"/>
      <c r="H198" s="11"/>
      <c r="I198" s="10"/>
      <c r="J198" s="29"/>
      <c r="K198" s="29"/>
      <c r="L198" s="11"/>
    </row>
    <row r="199" spans="1:15" ht="31.5" x14ac:dyDescent="0.2">
      <c r="A199" s="45"/>
      <c r="B199" s="55" t="s">
        <v>460</v>
      </c>
      <c r="C199" s="11">
        <v>25294</v>
      </c>
      <c r="D199" s="11">
        <v>25719</v>
      </c>
      <c r="E199" s="11">
        <f t="shared" si="108"/>
        <v>425</v>
      </c>
      <c r="F199" s="11">
        <v>40</v>
      </c>
      <c r="G199" s="53">
        <f t="shared" ref="G199:G260" si="112">E199*F199</f>
        <v>17000</v>
      </c>
      <c r="H199" s="11">
        <v>0</v>
      </c>
      <c r="I199" s="10">
        <f t="shared" si="103"/>
        <v>17000</v>
      </c>
      <c r="J199" s="29" t="s">
        <v>158</v>
      </c>
      <c r="K199" s="29"/>
      <c r="L199" s="54">
        <v>50049626</v>
      </c>
      <c r="N199" s="5" t="s">
        <v>192</v>
      </c>
      <c r="O199" s="6" t="s">
        <v>512</v>
      </c>
    </row>
    <row r="200" spans="1:15" ht="31.5" x14ac:dyDescent="0.2">
      <c r="A200" s="45"/>
      <c r="B200" s="55" t="s">
        <v>461</v>
      </c>
      <c r="C200" s="11">
        <v>20014</v>
      </c>
      <c r="D200" s="11">
        <v>20282</v>
      </c>
      <c r="E200" s="11">
        <f t="shared" si="108"/>
        <v>268</v>
      </c>
      <c r="F200" s="11">
        <v>40</v>
      </c>
      <c r="G200" s="53">
        <f t="shared" si="112"/>
        <v>10720</v>
      </c>
      <c r="H200" s="11">
        <v>0</v>
      </c>
      <c r="I200" s="10">
        <f t="shared" si="103"/>
        <v>10720</v>
      </c>
      <c r="J200" s="29" t="s">
        <v>158</v>
      </c>
      <c r="K200" s="29"/>
      <c r="L200" s="54">
        <v>50049247</v>
      </c>
      <c r="N200" s="5" t="s">
        <v>367</v>
      </c>
    </row>
    <row r="201" spans="1:15" ht="31.5" x14ac:dyDescent="0.2">
      <c r="A201" s="45"/>
      <c r="B201" s="55" t="s">
        <v>456</v>
      </c>
      <c r="C201" s="11">
        <v>36575</v>
      </c>
      <c r="D201" s="11">
        <v>36899</v>
      </c>
      <c r="E201" s="11">
        <f t="shared" si="108"/>
        <v>324</v>
      </c>
      <c r="F201" s="11">
        <v>40</v>
      </c>
      <c r="G201" s="53">
        <f t="shared" si="112"/>
        <v>12960</v>
      </c>
      <c r="H201" s="11"/>
      <c r="I201" s="10">
        <f t="shared" si="103"/>
        <v>12960</v>
      </c>
      <c r="J201" s="29" t="s">
        <v>158</v>
      </c>
      <c r="K201" s="29"/>
      <c r="L201" s="11">
        <v>53835809128</v>
      </c>
      <c r="N201" s="5" t="s">
        <v>183</v>
      </c>
    </row>
    <row r="202" spans="1:15" ht="31.5" x14ac:dyDescent="0.2">
      <c r="A202" s="45"/>
      <c r="B202" s="55" t="s">
        <v>457</v>
      </c>
      <c r="C202" s="11">
        <v>14692</v>
      </c>
      <c r="D202" s="11">
        <v>15222</v>
      </c>
      <c r="E202" s="11">
        <f t="shared" ref="E202:E204" si="113">D202-C202</f>
        <v>530</v>
      </c>
      <c r="F202" s="11">
        <v>40</v>
      </c>
      <c r="G202" s="53">
        <f t="shared" ref="G202:G204" si="114">E202*F202</f>
        <v>21200</v>
      </c>
      <c r="H202" s="11">
        <v>0</v>
      </c>
      <c r="I202" s="10">
        <f t="shared" ref="I202:I204" si="115">E202*F202+H202</f>
        <v>21200</v>
      </c>
      <c r="J202" s="29" t="s">
        <v>158</v>
      </c>
      <c r="K202" s="29"/>
      <c r="L202" s="54">
        <v>9072022006274</v>
      </c>
      <c r="N202" s="5" t="s">
        <v>265</v>
      </c>
    </row>
    <row r="203" spans="1:15" ht="31.5" x14ac:dyDescent="0.2">
      <c r="A203" s="45"/>
      <c r="B203" s="55" t="s">
        <v>459</v>
      </c>
      <c r="C203" s="11">
        <v>19156</v>
      </c>
      <c r="D203" s="11">
        <v>19356</v>
      </c>
      <c r="E203" s="11">
        <f t="shared" si="113"/>
        <v>200</v>
      </c>
      <c r="F203" s="11">
        <v>40</v>
      </c>
      <c r="G203" s="53">
        <f t="shared" si="114"/>
        <v>8000</v>
      </c>
      <c r="H203" s="11">
        <v>0</v>
      </c>
      <c r="I203" s="10">
        <f t="shared" si="115"/>
        <v>8000</v>
      </c>
      <c r="J203" s="29" t="s">
        <v>158</v>
      </c>
      <c r="K203" s="29"/>
      <c r="L203" s="54">
        <v>53853809089</v>
      </c>
      <c r="N203" s="5" t="s">
        <v>173</v>
      </c>
    </row>
    <row r="204" spans="1:15" ht="31.5" x14ac:dyDescent="0.2">
      <c r="A204" s="45"/>
      <c r="B204" s="55" t="s">
        <v>459</v>
      </c>
      <c r="C204" s="11">
        <v>29105</v>
      </c>
      <c r="D204" s="11">
        <v>29299</v>
      </c>
      <c r="E204" s="11">
        <f t="shared" si="113"/>
        <v>194</v>
      </c>
      <c r="F204" s="11">
        <v>40</v>
      </c>
      <c r="G204" s="53">
        <f t="shared" si="114"/>
        <v>7760</v>
      </c>
      <c r="H204" s="11">
        <v>0</v>
      </c>
      <c r="I204" s="10">
        <f t="shared" si="115"/>
        <v>7760</v>
      </c>
      <c r="J204" s="29" t="s">
        <v>158</v>
      </c>
      <c r="K204" s="29"/>
      <c r="L204" s="54">
        <v>50042685</v>
      </c>
      <c r="N204" s="5" t="s">
        <v>173</v>
      </c>
    </row>
    <row r="205" spans="1:15" ht="31.5" x14ac:dyDescent="0.2">
      <c r="A205" s="45"/>
      <c r="B205" s="55" t="s">
        <v>444</v>
      </c>
      <c r="C205" s="11">
        <v>24000</v>
      </c>
      <c r="D205" s="11">
        <v>24351</v>
      </c>
      <c r="E205" s="11">
        <f t="shared" ref="E205:E207" si="116">D205-C205</f>
        <v>351</v>
      </c>
      <c r="F205" s="11">
        <v>40</v>
      </c>
      <c r="G205" s="53">
        <f t="shared" ref="G205:G207" si="117">E205*F205</f>
        <v>14040</v>
      </c>
      <c r="H205" s="11">
        <v>0</v>
      </c>
      <c r="I205" s="10">
        <f t="shared" ref="I205:I207" si="118">E205*F205+H205</f>
        <v>14040</v>
      </c>
      <c r="J205" s="29" t="s">
        <v>158</v>
      </c>
      <c r="K205" s="29"/>
      <c r="L205" s="11">
        <v>50049681</v>
      </c>
      <c r="N205" s="5" t="s">
        <v>266</v>
      </c>
    </row>
    <row r="206" spans="1:15" ht="31.5" x14ac:dyDescent="0.2">
      <c r="A206" s="45"/>
      <c r="B206" s="55" t="s">
        <v>445</v>
      </c>
      <c r="C206" s="11">
        <v>14726</v>
      </c>
      <c r="D206" s="11">
        <v>15120</v>
      </c>
      <c r="E206" s="11">
        <f t="shared" si="116"/>
        <v>394</v>
      </c>
      <c r="F206" s="11">
        <v>40</v>
      </c>
      <c r="G206" s="53">
        <f t="shared" si="117"/>
        <v>15760</v>
      </c>
      <c r="H206" s="11">
        <v>0</v>
      </c>
      <c r="I206" s="10">
        <f t="shared" si="118"/>
        <v>15760</v>
      </c>
      <c r="J206" s="29" t="s">
        <v>158</v>
      </c>
      <c r="K206" s="29"/>
      <c r="L206" s="54">
        <v>9072022000037</v>
      </c>
      <c r="N206" s="5" t="s">
        <v>264</v>
      </c>
    </row>
    <row r="207" spans="1:15" ht="31.5" x14ac:dyDescent="0.2">
      <c r="A207" s="45"/>
      <c r="B207" s="55" t="s">
        <v>379</v>
      </c>
      <c r="C207" s="11">
        <v>36456</v>
      </c>
      <c r="D207" s="11">
        <v>36656</v>
      </c>
      <c r="E207" s="11">
        <f t="shared" si="116"/>
        <v>200</v>
      </c>
      <c r="F207" s="11">
        <v>40</v>
      </c>
      <c r="G207" s="53">
        <f t="shared" si="117"/>
        <v>8000</v>
      </c>
      <c r="H207" s="11"/>
      <c r="I207" s="10">
        <f t="shared" si="118"/>
        <v>8000</v>
      </c>
      <c r="J207" s="29" t="s">
        <v>158</v>
      </c>
      <c r="K207" s="29"/>
      <c r="L207" s="11">
        <v>50049583</v>
      </c>
      <c r="N207" s="5" t="s">
        <v>399</v>
      </c>
    </row>
    <row r="208" spans="1:15" ht="31.5" x14ac:dyDescent="0.2">
      <c r="A208" s="45"/>
      <c r="B208" s="55" t="s">
        <v>376</v>
      </c>
      <c r="C208" s="11">
        <v>30203</v>
      </c>
      <c r="D208" s="11">
        <v>30588</v>
      </c>
      <c r="E208" s="11">
        <f t="shared" ref="E208:E211" si="119">D208-C208</f>
        <v>385</v>
      </c>
      <c r="F208" s="11">
        <v>40</v>
      </c>
      <c r="G208" s="53">
        <f t="shared" ref="G208:G211" si="120">E208*F208</f>
        <v>15400</v>
      </c>
      <c r="H208" s="11"/>
      <c r="I208" s="10">
        <f t="shared" ref="I208:I211" si="121">E208*F208+H208</f>
        <v>15400</v>
      </c>
      <c r="J208" s="29" t="s">
        <v>158</v>
      </c>
      <c r="K208" s="29"/>
      <c r="L208" s="11">
        <v>50049561</v>
      </c>
      <c r="N208" s="5" t="s">
        <v>396</v>
      </c>
    </row>
    <row r="209" spans="1:15" ht="31.5" x14ac:dyDescent="0.2">
      <c r="A209" s="45"/>
      <c r="B209" s="55" t="s">
        <v>378</v>
      </c>
      <c r="C209" s="11">
        <v>18489</v>
      </c>
      <c r="D209" s="11">
        <v>18662</v>
      </c>
      <c r="E209" s="11">
        <f t="shared" si="119"/>
        <v>173</v>
      </c>
      <c r="F209" s="11">
        <v>40</v>
      </c>
      <c r="G209" s="53">
        <f t="shared" si="120"/>
        <v>6920</v>
      </c>
      <c r="H209" s="11"/>
      <c r="I209" s="10">
        <f t="shared" si="121"/>
        <v>6920</v>
      </c>
      <c r="J209" s="29" t="s">
        <v>158</v>
      </c>
      <c r="K209" s="29"/>
      <c r="L209" s="11">
        <v>53835809082</v>
      </c>
      <c r="N209" s="5" t="s">
        <v>398</v>
      </c>
    </row>
    <row r="210" spans="1:15" ht="31.5" x14ac:dyDescent="0.2">
      <c r="A210" s="8"/>
      <c r="B210" s="55" t="s">
        <v>409</v>
      </c>
      <c r="C210" s="11">
        <v>20811</v>
      </c>
      <c r="D210" s="11">
        <v>21059</v>
      </c>
      <c r="E210" s="11">
        <f t="shared" si="119"/>
        <v>248</v>
      </c>
      <c r="F210" s="11">
        <v>40</v>
      </c>
      <c r="G210" s="53">
        <f t="shared" si="120"/>
        <v>9920</v>
      </c>
      <c r="H210" s="11"/>
      <c r="I210" s="10">
        <f t="shared" si="121"/>
        <v>9920</v>
      </c>
      <c r="J210" s="29" t="s">
        <v>158</v>
      </c>
      <c r="K210" s="29"/>
      <c r="L210" s="11">
        <v>50049423</v>
      </c>
      <c r="N210" s="5" t="s">
        <v>191</v>
      </c>
    </row>
    <row r="211" spans="1:15" ht="31.5" x14ac:dyDescent="0.2">
      <c r="A211" s="8"/>
      <c r="B211" s="55" t="s">
        <v>342</v>
      </c>
      <c r="C211" s="11">
        <v>18510</v>
      </c>
      <c r="D211" s="11">
        <v>18781</v>
      </c>
      <c r="E211" s="11">
        <f t="shared" si="119"/>
        <v>271</v>
      </c>
      <c r="F211" s="11">
        <v>40</v>
      </c>
      <c r="G211" s="53">
        <f t="shared" si="120"/>
        <v>10840</v>
      </c>
      <c r="H211" s="11">
        <v>0</v>
      </c>
      <c r="I211" s="10">
        <f t="shared" si="121"/>
        <v>10840</v>
      </c>
      <c r="J211" s="29" t="s">
        <v>158</v>
      </c>
      <c r="K211" s="29"/>
      <c r="L211" s="54">
        <v>50049334</v>
      </c>
      <c r="N211" s="5" t="s">
        <v>201</v>
      </c>
    </row>
    <row r="212" spans="1:15" x14ac:dyDescent="0.2">
      <c r="A212" s="45"/>
      <c r="B212" s="55"/>
      <c r="C212" s="11"/>
      <c r="D212" s="11"/>
      <c r="E212" s="11"/>
      <c r="F212" s="11"/>
      <c r="G212" s="53"/>
      <c r="H212" s="11"/>
      <c r="I212" s="10"/>
      <c r="J212" s="29"/>
      <c r="K212" s="29"/>
      <c r="L212" s="11"/>
      <c r="N212" s="5">
        <v>158520</v>
      </c>
      <c r="O212" s="5">
        <v>165560</v>
      </c>
    </row>
    <row r="213" spans="1:15" ht="31.5" x14ac:dyDescent="0.2">
      <c r="A213" s="8">
        <v>40473</v>
      </c>
      <c r="B213" s="55" t="s">
        <v>239</v>
      </c>
      <c r="C213" s="11">
        <v>3789</v>
      </c>
      <c r="D213" s="11">
        <v>3872</v>
      </c>
      <c r="E213" s="11">
        <f t="shared" si="108"/>
        <v>83</v>
      </c>
      <c r="F213" s="11">
        <v>20</v>
      </c>
      <c r="G213" s="53">
        <f t="shared" si="112"/>
        <v>1660</v>
      </c>
      <c r="H213" s="11">
        <v>0</v>
      </c>
      <c r="I213" s="10">
        <f t="shared" si="103"/>
        <v>1660</v>
      </c>
      <c r="J213" s="29" t="s">
        <v>158</v>
      </c>
      <c r="K213" s="29"/>
      <c r="L213" s="11">
        <v>359427</v>
      </c>
    </row>
    <row r="214" spans="1:15" ht="31.5" x14ac:dyDescent="0.2">
      <c r="A214" s="8"/>
      <c r="B214" s="55" t="s">
        <v>239</v>
      </c>
      <c r="C214" s="11">
        <v>1372</v>
      </c>
      <c r="D214" s="11">
        <v>1413</v>
      </c>
      <c r="E214" s="11">
        <f t="shared" ref="E214:E219" si="122">D214-C214</f>
        <v>41</v>
      </c>
      <c r="F214" s="11">
        <v>1</v>
      </c>
      <c r="G214" s="53">
        <f t="shared" ref="G214:G219" si="123">E214*F214</f>
        <v>41</v>
      </c>
      <c r="H214" s="11">
        <v>0</v>
      </c>
      <c r="I214" s="10">
        <f t="shared" ref="I214:I219" si="124">E214*F214+H214</f>
        <v>41</v>
      </c>
      <c r="J214" s="29" t="s">
        <v>158</v>
      </c>
      <c r="K214" s="29"/>
      <c r="L214" s="11">
        <v>677255</v>
      </c>
    </row>
    <row r="215" spans="1:15" ht="31.5" x14ac:dyDescent="0.2">
      <c r="A215" s="8"/>
      <c r="B215" s="55" t="s">
        <v>240</v>
      </c>
      <c r="C215" s="11">
        <v>1.3</v>
      </c>
      <c r="D215" s="11">
        <v>1.3</v>
      </c>
      <c r="E215" s="11">
        <f t="shared" si="122"/>
        <v>0</v>
      </c>
      <c r="F215" s="11">
        <v>20</v>
      </c>
      <c r="G215" s="53">
        <f t="shared" si="123"/>
        <v>0</v>
      </c>
      <c r="H215" s="11">
        <v>0</v>
      </c>
      <c r="I215" s="10">
        <f t="shared" si="124"/>
        <v>0</v>
      </c>
      <c r="J215" s="29" t="s">
        <v>158</v>
      </c>
      <c r="K215" s="29"/>
      <c r="L215" s="11">
        <v>676923</v>
      </c>
    </row>
    <row r="216" spans="1:15" ht="31.5" x14ac:dyDescent="0.2">
      <c r="A216" s="8"/>
      <c r="B216" s="55" t="s">
        <v>241</v>
      </c>
      <c r="C216" s="11">
        <v>1.3</v>
      </c>
      <c r="D216" s="11">
        <v>1.3</v>
      </c>
      <c r="E216" s="11">
        <f t="shared" si="122"/>
        <v>0</v>
      </c>
      <c r="F216" s="11">
        <v>20</v>
      </c>
      <c r="G216" s="53">
        <f t="shared" si="123"/>
        <v>0</v>
      </c>
      <c r="H216" s="11">
        <v>0</v>
      </c>
      <c r="I216" s="10">
        <f t="shared" si="124"/>
        <v>0</v>
      </c>
      <c r="J216" s="29" t="s">
        <v>158</v>
      </c>
      <c r="K216" s="29"/>
      <c r="L216" s="11">
        <v>677552</v>
      </c>
    </row>
    <row r="217" spans="1:15" ht="31.5" x14ac:dyDescent="0.2">
      <c r="A217" s="8"/>
      <c r="B217" s="55" t="s">
        <v>242</v>
      </c>
      <c r="C217" s="11">
        <v>1824</v>
      </c>
      <c r="D217" s="11">
        <v>1824</v>
      </c>
      <c r="E217" s="11">
        <f t="shared" si="122"/>
        <v>0</v>
      </c>
      <c r="F217" s="11">
        <v>1</v>
      </c>
      <c r="G217" s="53">
        <f t="shared" si="123"/>
        <v>0</v>
      </c>
      <c r="H217" s="11">
        <v>0</v>
      </c>
      <c r="I217" s="10">
        <f t="shared" si="124"/>
        <v>0</v>
      </c>
      <c r="J217" s="29" t="s">
        <v>158</v>
      </c>
      <c r="K217" s="29"/>
      <c r="L217" s="54">
        <v>712970706982161</v>
      </c>
    </row>
    <row r="218" spans="1:15" ht="31.5" x14ac:dyDescent="0.2">
      <c r="A218" s="8"/>
      <c r="B218" s="55" t="s">
        <v>242</v>
      </c>
      <c r="C218" s="11">
        <v>788</v>
      </c>
      <c r="D218" s="11">
        <v>808</v>
      </c>
      <c r="E218" s="11">
        <f t="shared" si="122"/>
        <v>20</v>
      </c>
      <c r="F218" s="11">
        <v>1</v>
      </c>
      <c r="G218" s="53">
        <f t="shared" si="123"/>
        <v>20</v>
      </c>
      <c r="H218" s="11">
        <v>0</v>
      </c>
      <c r="I218" s="10">
        <f t="shared" si="124"/>
        <v>20</v>
      </c>
      <c r="J218" s="29" t="s">
        <v>158</v>
      </c>
      <c r="K218" s="29"/>
      <c r="L218" s="54">
        <v>712970708090536</v>
      </c>
    </row>
    <row r="219" spans="1:15" ht="31.5" x14ac:dyDescent="0.2">
      <c r="A219" s="8"/>
      <c r="B219" s="55" t="s">
        <v>242</v>
      </c>
      <c r="C219" s="11">
        <v>2059</v>
      </c>
      <c r="D219" s="11">
        <v>2087</v>
      </c>
      <c r="E219" s="11">
        <f t="shared" si="122"/>
        <v>28</v>
      </c>
      <c r="F219" s="11">
        <v>1</v>
      </c>
      <c r="G219" s="53">
        <f t="shared" si="123"/>
        <v>28</v>
      </c>
      <c r="H219" s="11">
        <v>0</v>
      </c>
      <c r="I219" s="10">
        <f t="shared" si="124"/>
        <v>28</v>
      </c>
      <c r="J219" s="29" t="s">
        <v>158</v>
      </c>
      <c r="K219" s="29"/>
      <c r="L219" s="54">
        <v>712970707129862</v>
      </c>
      <c r="N219" s="5">
        <v>1749</v>
      </c>
    </row>
    <row r="220" spans="1:15" ht="47.25" x14ac:dyDescent="0.2">
      <c r="A220" s="8">
        <v>40475</v>
      </c>
      <c r="B220" s="55" t="s">
        <v>88</v>
      </c>
      <c r="C220" s="11">
        <v>18168</v>
      </c>
      <c r="D220" s="11">
        <v>18168</v>
      </c>
      <c r="E220" s="11">
        <f t="shared" si="108"/>
        <v>0</v>
      </c>
      <c r="F220" s="11">
        <v>1</v>
      </c>
      <c r="G220" s="53">
        <f t="shared" si="112"/>
        <v>0</v>
      </c>
      <c r="H220" s="11">
        <v>0</v>
      </c>
      <c r="I220" s="10">
        <f t="shared" si="103"/>
        <v>0</v>
      </c>
      <c r="J220" s="29" t="s">
        <v>158</v>
      </c>
      <c r="K220" s="29" t="s">
        <v>211</v>
      </c>
      <c r="L220" s="11">
        <v>384767</v>
      </c>
      <c r="N220" s="5" t="s">
        <v>368</v>
      </c>
    </row>
    <row r="221" spans="1:15" ht="47.25" x14ac:dyDescent="0.2">
      <c r="A221" s="45">
        <v>40476</v>
      </c>
      <c r="B221" s="55" t="s">
        <v>285</v>
      </c>
      <c r="C221" s="11">
        <v>13557</v>
      </c>
      <c r="D221" s="11">
        <v>13557</v>
      </c>
      <c r="E221" s="11">
        <f>D221-C221</f>
        <v>0</v>
      </c>
      <c r="F221" s="11">
        <v>1</v>
      </c>
      <c r="G221" s="53">
        <f>E221*F221</f>
        <v>0</v>
      </c>
      <c r="H221" s="11"/>
      <c r="I221" s="10">
        <f>E221*F221+H221</f>
        <v>0</v>
      </c>
      <c r="J221" s="29" t="s">
        <v>158</v>
      </c>
      <c r="K221" s="29" t="s">
        <v>211</v>
      </c>
      <c r="L221" s="54">
        <v>86179060179965</v>
      </c>
      <c r="N221" s="5" t="s">
        <v>368</v>
      </c>
    </row>
    <row r="222" spans="1:15" ht="31.5" x14ac:dyDescent="0.2">
      <c r="A222" s="45">
        <v>40477</v>
      </c>
      <c r="B222" s="55" t="s">
        <v>89</v>
      </c>
      <c r="C222" s="11">
        <v>59903</v>
      </c>
      <c r="D222" s="11">
        <v>59903</v>
      </c>
      <c r="E222" s="11">
        <f t="shared" si="108"/>
        <v>0</v>
      </c>
      <c r="F222" s="11">
        <v>1</v>
      </c>
      <c r="G222" s="53">
        <f t="shared" si="112"/>
        <v>0</v>
      </c>
      <c r="H222" s="11"/>
      <c r="I222" s="10">
        <f t="shared" si="103"/>
        <v>0</v>
      </c>
      <c r="J222" s="29" t="s">
        <v>158</v>
      </c>
      <c r="K222" s="29" t="s">
        <v>211</v>
      </c>
      <c r="L222" s="54">
        <v>711270308819317</v>
      </c>
      <c r="N222" s="5" t="s">
        <v>368</v>
      </c>
    </row>
    <row r="223" spans="1:15" ht="31.5" x14ac:dyDescent="0.2">
      <c r="A223" s="8">
        <v>40478</v>
      </c>
      <c r="B223" s="55" t="s">
        <v>551</v>
      </c>
      <c r="C223" s="11">
        <v>69935</v>
      </c>
      <c r="D223" s="11">
        <v>70375</v>
      </c>
      <c r="E223" s="11">
        <f t="shared" si="108"/>
        <v>440</v>
      </c>
      <c r="F223" s="11">
        <v>1</v>
      </c>
      <c r="G223" s="53">
        <f t="shared" si="112"/>
        <v>440</v>
      </c>
      <c r="H223" s="11">
        <v>10</v>
      </c>
      <c r="I223" s="10">
        <f t="shared" si="103"/>
        <v>450</v>
      </c>
      <c r="J223" s="29" t="s">
        <v>158</v>
      </c>
      <c r="K223" s="29"/>
      <c r="L223" s="11">
        <v>902340</v>
      </c>
    </row>
    <row r="224" spans="1:15" ht="47.25" x14ac:dyDescent="0.2">
      <c r="A224" s="45">
        <v>40479</v>
      </c>
      <c r="B224" s="55" t="s">
        <v>90</v>
      </c>
      <c r="C224" s="11">
        <v>4723</v>
      </c>
      <c r="D224" s="11">
        <v>4764</v>
      </c>
      <c r="E224" s="11">
        <f t="shared" si="108"/>
        <v>41</v>
      </c>
      <c r="F224" s="11">
        <v>80</v>
      </c>
      <c r="G224" s="53">
        <f t="shared" si="112"/>
        <v>3280</v>
      </c>
      <c r="H224" s="11">
        <v>2497</v>
      </c>
      <c r="I224" s="10">
        <f t="shared" si="103"/>
        <v>5777</v>
      </c>
      <c r="J224" s="29" t="s">
        <v>159</v>
      </c>
      <c r="K224" s="29"/>
      <c r="L224" s="11" t="s">
        <v>218</v>
      </c>
    </row>
    <row r="225" spans="1:14" ht="31.5" x14ac:dyDescent="0.2">
      <c r="A225" s="45">
        <v>40480</v>
      </c>
      <c r="B225" s="55" t="s">
        <v>91</v>
      </c>
      <c r="C225" s="11">
        <v>260280</v>
      </c>
      <c r="D225" s="11">
        <v>263778</v>
      </c>
      <c r="E225" s="11">
        <f t="shared" si="108"/>
        <v>3498</v>
      </c>
      <c r="F225" s="11">
        <v>1</v>
      </c>
      <c r="G225" s="53">
        <f t="shared" si="112"/>
        <v>3498</v>
      </c>
      <c r="H225" s="11">
        <v>0</v>
      </c>
      <c r="I225" s="10">
        <f t="shared" si="103"/>
        <v>3498</v>
      </c>
      <c r="J225" s="29" t="s">
        <v>158</v>
      </c>
      <c r="K225" s="29"/>
      <c r="L225" s="11">
        <v>111138</v>
      </c>
    </row>
    <row r="226" spans="1:14" ht="31.5" x14ac:dyDescent="0.2">
      <c r="A226" s="45">
        <v>40481</v>
      </c>
      <c r="B226" s="55" t="s">
        <v>235</v>
      </c>
      <c r="C226" s="11">
        <v>55271</v>
      </c>
      <c r="D226" s="11">
        <v>56155</v>
      </c>
      <c r="E226" s="11">
        <f>D226-C226</f>
        <v>884</v>
      </c>
      <c r="F226" s="11">
        <v>1</v>
      </c>
      <c r="G226" s="53">
        <f>E226*F226</f>
        <v>884</v>
      </c>
      <c r="H226" s="11">
        <v>9</v>
      </c>
      <c r="I226" s="10">
        <f>E226*F226+H226</f>
        <v>893</v>
      </c>
      <c r="J226" s="29" t="s">
        <v>158</v>
      </c>
      <c r="K226" s="29"/>
      <c r="L226" s="54">
        <v>851681006228528</v>
      </c>
    </row>
    <row r="227" spans="1:14" ht="31.5" x14ac:dyDescent="0.2">
      <c r="A227" s="8"/>
      <c r="B227" s="55" t="s">
        <v>236</v>
      </c>
      <c r="C227" s="11">
        <v>206256</v>
      </c>
      <c r="D227" s="11">
        <v>206256</v>
      </c>
      <c r="E227" s="11">
        <f t="shared" si="108"/>
        <v>0</v>
      </c>
      <c r="F227" s="11">
        <v>1</v>
      </c>
      <c r="G227" s="53">
        <f t="shared" si="112"/>
        <v>0</v>
      </c>
      <c r="H227" s="11">
        <v>16</v>
      </c>
      <c r="I227" s="10">
        <f t="shared" si="103"/>
        <v>16</v>
      </c>
      <c r="J227" s="29" t="s">
        <v>158</v>
      </c>
      <c r="K227" s="29"/>
      <c r="L227" s="11">
        <v>50855154</v>
      </c>
    </row>
    <row r="228" spans="1:14" ht="31.5" x14ac:dyDescent="0.2">
      <c r="A228" s="8"/>
      <c r="B228" s="55" t="s">
        <v>237</v>
      </c>
      <c r="C228" s="11">
        <v>9113</v>
      </c>
      <c r="D228" s="11">
        <v>9232</v>
      </c>
      <c r="E228" s="11">
        <f t="shared" si="108"/>
        <v>119</v>
      </c>
      <c r="F228" s="11">
        <v>30</v>
      </c>
      <c r="G228" s="53">
        <f t="shared" si="112"/>
        <v>3570</v>
      </c>
      <c r="H228" s="11">
        <v>9</v>
      </c>
      <c r="I228" s="10">
        <f t="shared" si="103"/>
        <v>3579</v>
      </c>
      <c r="J228" s="29" t="s">
        <v>158</v>
      </c>
      <c r="K228" s="29"/>
      <c r="L228" s="11">
        <v>50876363</v>
      </c>
    </row>
    <row r="229" spans="1:14" ht="31.5" x14ac:dyDescent="0.2">
      <c r="A229" s="45"/>
      <c r="B229" s="55" t="s">
        <v>92</v>
      </c>
      <c r="C229" s="11">
        <v>187875</v>
      </c>
      <c r="D229" s="11">
        <v>189379</v>
      </c>
      <c r="E229" s="11">
        <f t="shared" si="108"/>
        <v>1504</v>
      </c>
      <c r="F229" s="11">
        <v>1</v>
      </c>
      <c r="G229" s="53">
        <f t="shared" si="112"/>
        <v>1504</v>
      </c>
      <c r="H229" s="11">
        <v>13</v>
      </c>
      <c r="I229" s="10">
        <f t="shared" si="103"/>
        <v>1517</v>
      </c>
      <c r="J229" s="29" t="s">
        <v>158</v>
      </c>
      <c r="K229" s="29"/>
      <c r="L229" s="11" t="s">
        <v>206</v>
      </c>
    </row>
    <row r="230" spans="1:14" ht="31.5" x14ac:dyDescent="0.2">
      <c r="A230" s="45"/>
      <c r="B230" s="55" t="s">
        <v>237</v>
      </c>
      <c r="C230" s="11">
        <v>22093</v>
      </c>
      <c r="D230" s="11">
        <v>22789</v>
      </c>
      <c r="E230" s="11">
        <f t="shared" si="108"/>
        <v>696</v>
      </c>
      <c r="F230" s="11">
        <v>1</v>
      </c>
      <c r="G230" s="53">
        <f t="shared" si="112"/>
        <v>696</v>
      </c>
      <c r="H230" s="11">
        <v>9</v>
      </c>
      <c r="I230" s="10">
        <f t="shared" si="103"/>
        <v>705</v>
      </c>
      <c r="J230" s="29" t="s">
        <v>158</v>
      </c>
      <c r="K230" s="29"/>
      <c r="L230" s="11">
        <v>69082640</v>
      </c>
    </row>
    <row r="231" spans="1:14" ht="31.5" x14ac:dyDescent="0.2">
      <c r="A231" s="8"/>
      <c r="B231" s="55" t="s">
        <v>238</v>
      </c>
      <c r="C231" s="11">
        <v>40092</v>
      </c>
      <c r="D231" s="11">
        <v>40248</v>
      </c>
      <c r="E231" s="11">
        <f t="shared" si="108"/>
        <v>156</v>
      </c>
      <c r="F231" s="11">
        <v>1</v>
      </c>
      <c r="G231" s="53">
        <f t="shared" si="112"/>
        <v>156</v>
      </c>
      <c r="H231" s="11">
        <v>10</v>
      </c>
      <c r="I231" s="10">
        <f t="shared" si="103"/>
        <v>166</v>
      </c>
      <c r="J231" s="29" t="s">
        <v>158</v>
      </c>
      <c r="K231" s="29"/>
      <c r="L231" s="54">
        <v>711370502230380</v>
      </c>
    </row>
    <row r="232" spans="1:14" ht="31.5" x14ac:dyDescent="0.2">
      <c r="A232" s="8"/>
      <c r="B232" s="55" t="s">
        <v>469</v>
      </c>
      <c r="C232" s="11">
        <v>75515</v>
      </c>
      <c r="D232" s="11">
        <v>82787</v>
      </c>
      <c r="E232" s="11">
        <f t="shared" ref="E232" si="125">D232-C232</f>
        <v>7272</v>
      </c>
      <c r="F232" s="11">
        <v>1</v>
      </c>
      <c r="G232" s="53">
        <f t="shared" ref="G232" si="126">E232*F232</f>
        <v>7272</v>
      </c>
      <c r="H232" s="11">
        <v>6.1</v>
      </c>
      <c r="I232" s="10">
        <f t="shared" ref="I232" si="127">E232*F232+H232</f>
        <v>7278.1</v>
      </c>
      <c r="J232" s="29" t="s">
        <v>158</v>
      </c>
      <c r="K232" s="29"/>
      <c r="L232" s="54">
        <v>9130042003287</v>
      </c>
      <c r="N232" s="5">
        <v>14158</v>
      </c>
    </row>
    <row r="233" spans="1:14" ht="31.5" x14ac:dyDescent="0.2">
      <c r="A233" s="45">
        <v>40483</v>
      </c>
      <c r="B233" s="55" t="s">
        <v>247</v>
      </c>
      <c r="C233" s="11">
        <v>53229</v>
      </c>
      <c r="D233" s="11">
        <v>53484</v>
      </c>
      <c r="E233" s="11">
        <f t="shared" si="108"/>
        <v>255</v>
      </c>
      <c r="F233" s="11">
        <v>1</v>
      </c>
      <c r="G233" s="53">
        <f t="shared" si="112"/>
        <v>255</v>
      </c>
      <c r="H233" s="11">
        <v>0</v>
      </c>
      <c r="I233" s="10">
        <f t="shared" si="103"/>
        <v>255</v>
      </c>
      <c r="J233" s="29" t="s">
        <v>158</v>
      </c>
      <c r="K233" s="29"/>
      <c r="L233" s="11">
        <v>418449</v>
      </c>
    </row>
    <row r="234" spans="1:14" ht="31.5" x14ac:dyDescent="0.2">
      <c r="A234" s="45"/>
      <c r="B234" s="55" t="s">
        <v>292</v>
      </c>
      <c r="C234" s="11">
        <v>39202</v>
      </c>
      <c r="D234" s="11">
        <v>39508</v>
      </c>
      <c r="E234" s="11">
        <f t="shared" si="108"/>
        <v>306</v>
      </c>
      <c r="F234" s="11">
        <v>1</v>
      </c>
      <c r="G234" s="53">
        <f t="shared" si="112"/>
        <v>306</v>
      </c>
      <c r="H234" s="11">
        <v>0</v>
      </c>
      <c r="I234" s="10">
        <f t="shared" si="103"/>
        <v>306</v>
      </c>
      <c r="J234" s="29" t="s">
        <v>158</v>
      </c>
      <c r="K234" s="29"/>
      <c r="L234" s="11">
        <v>39329</v>
      </c>
    </row>
    <row r="235" spans="1:14" ht="31.5" x14ac:dyDescent="0.2">
      <c r="A235" s="45"/>
      <c r="B235" s="55" t="s">
        <v>292</v>
      </c>
      <c r="C235" s="11">
        <v>12141</v>
      </c>
      <c r="D235" s="11">
        <v>12313</v>
      </c>
      <c r="E235" s="11">
        <f>D235-C235</f>
        <v>172</v>
      </c>
      <c r="F235" s="11">
        <v>1</v>
      </c>
      <c r="G235" s="53">
        <f>E235*F235</f>
        <v>172</v>
      </c>
      <c r="H235" s="11">
        <v>0</v>
      </c>
      <c r="I235" s="10">
        <f>E235*F235+H235</f>
        <v>172</v>
      </c>
      <c r="J235" s="29" t="s">
        <v>158</v>
      </c>
      <c r="K235" s="29"/>
      <c r="L235" s="54">
        <v>603580602634717</v>
      </c>
    </row>
    <row r="236" spans="1:14" ht="31.5" x14ac:dyDescent="0.2">
      <c r="A236" s="8">
        <v>40485</v>
      </c>
      <c r="B236" s="55" t="s">
        <v>93</v>
      </c>
      <c r="C236" s="11">
        <v>8536</v>
      </c>
      <c r="D236" s="11">
        <v>8588</v>
      </c>
      <c r="E236" s="11">
        <f t="shared" si="108"/>
        <v>52</v>
      </c>
      <c r="F236" s="11">
        <v>20</v>
      </c>
      <c r="G236" s="53">
        <f>E236*F236</f>
        <v>1040</v>
      </c>
      <c r="H236" s="11">
        <v>11</v>
      </c>
      <c r="I236" s="10">
        <f t="shared" si="103"/>
        <v>1051</v>
      </c>
      <c r="J236" s="29" t="s">
        <v>158</v>
      </c>
      <c r="K236" s="29"/>
      <c r="L236" s="11">
        <v>526542</v>
      </c>
    </row>
    <row r="237" spans="1:14" ht="47.25" x14ac:dyDescent="0.2">
      <c r="A237" s="45">
        <v>40486</v>
      </c>
      <c r="B237" s="55" t="s">
        <v>293</v>
      </c>
      <c r="C237" s="11">
        <v>11140</v>
      </c>
      <c r="D237" s="11">
        <v>11680</v>
      </c>
      <c r="E237" s="11">
        <f t="shared" si="108"/>
        <v>540</v>
      </c>
      <c r="F237" s="11">
        <v>1</v>
      </c>
      <c r="G237" s="53">
        <f t="shared" si="112"/>
        <v>540</v>
      </c>
      <c r="H237" s="11">
        <v>6</v>
      </c>
      <c r="I237" s="10">
        <f t="shared" si="103"/>
        <v>546</v>
      </c>
      <c r="J237" s="29" t="s">
        <v>158</v>
      </c>
      <c r="K237" s="29"/>
      <c r="L237" s="11">
        <v>820602</v>
      </c>
    </row>
    <row r="238" spans="1:14" ht="47.25" x14ac:dyDescent="0.2">
      <c r="A238" s="45">
        <v>40488</v>
      </c>
      <c r="B238" s="55" t="s">
        <v>94</v>
      </c>
      <c r="C238" s="11">
        <v>16605</v>
      </c>
      <c r="D238" s="11">
        <v>16755</v>
      </c>
      <c r="E238" s="11">
        <f t="shared" si="108"/>
        <v>150</v>
      </c>
      <c r="F238" s="11">
        <v>1</v>
      </c>
      <c r="G238" s="53">
        <f t="shared" si="112"/>
        <v>150</v>
      </c>
      <c r="H238" s="11">
        <v>9</v>
      </c>
      <c r="I238" s="10">
        <f t="shared" si="103"/>
        <v>159</v>
      </c>
      <c r="J238" s="29" t="s">
        <v>158</v>
      </c>
      <c r="K238" s="29"/>
      <c r="L238" s="11">
        <v>442225</v>
      </c>
    </row>
    <row r="239" spans="1:14" ht="47.25" x14ac:dyDescent="0.2">
      <c r="A239" s="8">
        <v>40491</v>
      </c>
      <c r="B239" s="55" t="s">
        <v>95</v>
      </c>
      <c r="C239" s="11">
        <v>212531</v>
      </c>
      <c r="D239" s="11">
        <v>213714</v>
      </c>
      <c r="E239" s="11">
        <f t="shared" si="108"/>
        <v>1183</v>
      </c>
      <c r="F239" s="11">
        <v>1</v>
      </c>
      <c r="G239" s="53">
        <f t="shared" si="112"/>
        <v>1183</v>
      </c>
      <c r="H239" s="11">
        <v>14</v>
      </c>
      <c r="I239" s="10">
        <f t="shared" ref="I239:I289" si="128">E239*F239+H239</f>
        <v>1197</v>
      </c>
      <c r="J239" s="29" t="s">
        <v>158</v>
      </c>
      <c r="K239" s="29"/>
      <c r="L239" s="11">
        <v>113657</v>
      </c>
    </row>
    <row r="240" spans="1:14" ht="31.5" x14ac:dyDescent="0.2">
      <c r="A240" s="45">
        <v>40493</v>
      </c>
      <c r="B240" s="55" t="s">
        <v>541</v>
      </c>
      <c r="C240" s="11">
        <v>3863</v>
      </c>
      <c r="D240" s="11">
        <v>3965</v>
      </c>
      <c r="E240" s="11">
        <f t="shared" si="108"/>
        <v>102</v>
      </c>
      <c r="F240" s="11">
        <v>1</v>
      </c>
      <c r="G240" s="53">
        <f>E240*F240</f>
        <v>102</v>
      </c>
      <c r="H240" s="11">
        <v>14</v>
      </c>
      <c r="I240" s="10">
        <f t="shared" si="128"/>
        <v>116</v>
      </c>
      <c r="J240" s="29" t="s">
        <v>158</v>
      </c>
      <c r="K240" s="29"/>
      <c r="L240" s="11">
        <v>168359</v>
      </c>
    </row>
    <row r="241" spans="1:14" ht="47.25" x14ac:dyDescent="0.2">
      <c r="A241" s="45">
        <v>40495</v>
      </c>
      <c r="B241" s="55" t="s">
        <v>96</v>
      </c>
      <c r="C241" s="11">
        <v>25980</v>
      </c>
      <c r="D241" s="11">
        <v>26592</v>
      </c>
      <c r="E241" s="11">
        <f>D241-C241</f>
        <v>612</v>
      </c>
      <c r="F241" s="11">
        <v>1</v>
      </c>
      <c r="G241" s="53">
        <f>E241*F241</f>
        <v>612</v>
      </c>
      <c r="H241" s="11">
        <v>14</v>
      </c>
      <c r="I241" s="10">
        <f>E241*F241+H241</f>
        <v>626</v>
      </c>
      <c r="J241" s="29" t="s">
        <v>158</v>
      </c>
      <c r="K241" s="29"/>
      <c r="L241" s="54">
        <v>7880032001992</v>
      </c>
    </row>
    <row r="242" spans="1:14" ht="31.5" x14ac:dyDescent="0.2">
      <c r="A242" s="45">
        <v>40496</v>
      </c>
      <c r="B242" s="55" t="s">
        <v>412</v>
      </c>
      <c r="C242" s="11">
        <v>6980</v>
      </c>
      <c r="D242" s="11">
        <v>6980</v>
      </c>
      <c r="E242" s="11">
        <f t="shared" si="108"/>
        <v>0</v>
      </c>
      <c r="F242" s="11">
        <v>1</v>
      </c>
      <c r="G242" s="53">
        <f t="shared" si="112"/>
        <v>0</v>
      </c>
      <c r="H242" s="11"/>
      <c r="I242" s="10">
        <f t="shared" si="128"/>
        <v>0</v>
      </c>
      <c r="J242" s="29" t="s">
        <v>158</v>
      </c>
      <c r="K242" s="29"/>
      <c r="L242" s="11">
        <v>54415500111</v>
      </c>
      <c r="N242" s="5" t="s">
        <v>368</v>
      </c>
    </row>
    <row r="243" spans="1:14" ht="31.5" x14ac:dyDescent="0.2">
      <c r="A243" s="8">
        <v>40498</v>
      </c>
      <c r="B243" s="55" t="s">
        <v>411</v>
      </c>
      <c r="C243" s="11">
        <v>8702</v>
      </c>
      <c r="D243" s="11">
        <v>8754</v>
      </c>
      <c r="E243" s="11">
        <f t="shared" ref="E243:E289" si="129">D243-C243</f>
        <v>52</v>
      </c>
      <c r="F243" s="11">
        <v>1</v>
      </c>
      <c r="G243" s="53">
        <f t="shared" si="112"/>
        <v>52</v>
      </c>
      <c r="H243" s="11">
        <v>13</v>
      </c>
      <c r="I243" s="10">
        <f t="shared" si="128"/>
        <v>65</v>
      </c>
      <c r="J243" s="29" t="s">
        <v>158</v>
      </c>
      <c r="K243" s="29"/>
      <c r="L243" s="11">
        <v>101761</v>
      </c>
    </row>
    <row r="244" spans="1:14" ht="31.5" x14ac:dyDescent="0.2">
      <c r="A244" s="8"/>
      <c r="B244" s="55" t="s">
        <v>97</v>
      </c>
      <c r="C244" s="11">
        <v>1320</v>
      </c>
      <c r="D244" s="11">
        <v>1330</v>
      </c>
      <c r="E244" s="11">
        <f t="shared" si="129"/>
        <v>10</v>
      </c>
      <c r="F244" s="11">
        <v>1</v>
      </c>
      <c r="G244" s="53">
        <f t="shared" si="112"/>
        <v>10</v>
      </c>
      <c r="H244" s="11">
        <v>0</v>
      </c>
      <c r="I244" s="10">
        <f t="shared" si="128"/>
        <v>10</v>
      </c>
      <c r="J244" s="29" t="s">
        <v>158</v>
      </c>
      <c r="K244" s="29"/>
      <c r="L244" s="11" t="s">
        <v>98</v>
      </c>
    </row>
    <row r="245" spans="1:14" ht="31.5" x14ac:dyDescent="0.2">
      <c r="A245" s="45">
        <v>40100</v>
      </c>
      <c r="B245" s="55" t="s">
        <v>335</v>
      </c>
      <c r="C245" s="11">
        <v>565194</v>
      </c>
      <c r="D245" s="11">
        <v>566844</v>
      </c>
      <c r="E245" s="11">
        <f t="shared" si="129"/>
        <v>1650</v>
      </c>
      <c r="F245" s="11">
        <v>1</v>
      </c>
      <c r="G245" s="53">
        <f t="shared" si="112"/>
        <v>1650</v>
      </c>
      <c r="H245" s="11">
        <v>24</v>
      </c>
      <c r="I245" s="10">
        <f t="shared" si="128"/>
        <v>1674</v>
      </c>
      <c r="J245" s="29" t="s">
        <v>158</v>
      </c>
      <c r="K245" s="29"/>
      <c r="L245" s="11">
        <v>126252</v>
      </c>
    </row>
    <row r="246" spans="1:14" ht="31.5" x14ac:dyDescent="0.2">
      <c r="A246" s="45">
        <v>40500</v>
      </c>
      <c r="B246" s="55" t="s">
        <v>298</v>
      </c>
      <c r="C246" s="11">
        <v>78710</v>
      </c>
      <c r="D246" s="11">
        <v>79010</v>
      </c>
      <c r="E246" s="11">
        <f t="shared" si="129"/>
        <v>300</v>
      </c>
      <c r="F246" s="11">
        <v>1</v>
      </c>
      <c r="G246" s="53">
        <f t="shared" si="112"/>
        <v>300</v>
      </c>
      <c r="H246" s="11">
        <v>8</v>
      </c>
      <c r="I246" s="10">
        <f t="shared" si="128"/>
        <v>308</v>
      </c>
      <c r="J246" s="29" t="s">
        <v>158</v>
      </c>
      <c r="K246" s="29"/>
      <c r="L246" s="11">
        <v>1160484</v>
      </c>
    </row>
    <row r="247" spans="1:14" ht="31.5" x14ac:dyDescent="0.2">
      <c r="A247" s="45"/>
      <c r="B247" s="55" t="s">
        <v>298</v>
      </c>
      <c r="C247" s="11">
        <v>4020</v>
      </c>
      <c r="D247" s="11">
        <v>4020</v>
      </c>
      <c r="E247" s="11">
        <f t="shared" si="129"/>
        <v>0</v>
      </c>
      <c r="F247" s="11">
        <v>1</v>
      </c>
      <c r="G247" s="53">
        <f t="shared" si="112"/>
        <v>0</v>
      </c>
      <c r="H247" s="11"/>
      <c r="I247" s="10">
        <f t="shared" si="128"/>
        <v>0</v>
      </c>
      <c r="J247" s="29" t="s">
        <v>158</v>
      </c>
      <c r="K247" s="29"/>
      <c r="L247" s="11">
        <v>3420219</v>
      </c>
    </row>
    <row r="248" spans="1:14" ht="47.25" x14ac:dyDescent="0.2">
      <c r="A248" s="8">
        <v>40501</v>
      </c>
      <c r="B248" s="55" t="s">
        <v>99</v>
      </c>
      <c r="C248" s="11">
        <v>6985</v>
      </c>
      <c r="D248" s="11">
        <v>7699</v>
      </c>
      <c r="E248" s="11">
        <f t="shared" si="129"/>
        <v>714</v>
      </c>
      <c r="F248" s="11">
        <v>1</v>
      </c>
      <c r="G248" s="53">
        <f t="shared" si="112"/>
        <v>714</v>
      </c>
      <c r="H248" s="11">
        <v>9</v>
      </c>
      <c r="I248" s="10">
        <f t="shared" si="128"/>
        <v>723</v>
      </c>
      <c r="J248" s="29" t="s">
        <v>158</v>
      </c>
      <c r="K248" s="29"/>
      <c r="L248" s="11">
        <v>159878</v>
      </c>
    </row>
    <row r="249" spans="1:14" ht="31.5" x14ac:dyDescent="0.2">
      <c r="A249" s="8">
        <v>40502</v>
      </c>
      <c r="B249" s="55" t="s">
        <v>100</v>
      </c>
      <c r="C249" s="11">
        <v>9594</v>
      </c>
      <c r="D249" s="11">
        <v>10001</v>
      </c>
      <c r="E249" s="11">
        <f t="shared" si="129"/>
        <v>407</v>
      </c>
      <c r="F249" s="11">
        <v>1</v>
      </c>
      <c r="G249" s="53">
        <f t="shared" si="112"/>
        <v>407</v>
      </c>
      <c r="H249" s="11">
        <v>0</v>
      </c>
      <c r="I249" s="10">
        <f t="shared" si="128"/>
        <v>407</v>
      </c>
      <c r="J249" s="29" t="s">
        <v>158</v>
      </c>
      <c r="K249" s="29"/>
      <c r="L249" s="11">
        <v>149747</v>
      </c>
    </row>
    <row r="250" spans="1:14" ht="31.5" x14ac:dyDescent="0.2">
      <c r="A250" s="45"/>
      <c r="B250" s="55" t="s">
        <v>100</v>
      </c>
      <c r="C250" s="11">
        <v>4939</v>
      </c>
      <c r="D250" s="11">
        <v>5149</v>
      </c>
      <c r="E250" s="11">
        <f t="shared" si="129"/>
        <v>210</v>
      </c>
      <c r="F250" s="11">
        <v>1</v>
      </c>
      <c r="G250" s="53">
        <f t="shared" si="112"/>
        <v>210</v>
      </c>
      <c r="H250" s="11">
        <v>0</v>
      </c>
      <c r="I250" s="10">
        <f t="shared" si="128"/>
        <v>210</v>
      </c>
      <c r="J250" s="29" t="s">
        <v>158</v>
      </c>
      <c r="K250" s="29"/>
      <c r="L250" s="11">
        <v>143860</v>
      </c>
    </row>
    <row r="251" spans="1:14" ht="31.5" x14ac:dyDescent="0.2">
      <c r="A251" s="8">
        <v>40505</v>
      </c>
      <c r="B251" s="55" t="s">
        <v>101</v>
      </c>
      <c r="C251" s="11">
        <v>8981</v>
      </c>
      <c r="D251" s="11">
        <v>8981</v>
      </c>
      <c r="E251" s="11">
        <f t="shared" si="129"/>
        <v>0</v>
      </c>
      <c r="F251" s="11">
        <v>10</v>
      </c>
      <c r="G251" s="53">
        <f t="shared" si="112"/>
        <v>0</v>
      </c>
      <c r="H251" s="11">
        <v>0</v>
      </c>
      <c r="I251" s="10">
        <f t="shared" si="128"/>
        <v>0</v>
      </c>
      <c r="J251" s="29" t="s">
        <v>158</v>
      </c>
      <c r="K251" s="29"/>
      <c r="L251" s="11">
        <v>933045</v>
      </c>
    </row>
    <row r="252" spans="1:14" ht="31.5" x14ac:dyDescent="0.2">
      <c r="A252" s="45">
        <v>40506</v>
      </c>
      <c r="B252" s="55" t="s">
        <v>102</v>
      </c>
      <c r="C252" s="11">
        <v>5833</v>
      </c>
      <c r="D252" s="11">
        <v>5833</v>
      </c>
      <c r="E252" s="11">
        <f t="shared" si="129"/>
        <v>0</v>
      </c>
      <c r="F252" s="11">
        <v>1</v>
      </c>
      <c r="G252" s="53">
        <f t="shared" si="112"/>
        <v>0</v>
      </c>
      <c r="H252" s="11">
        <v>55</v>
      </c>
      <c r="I252" s="10">
        <f t="shared" si="128"/>
        <v>55</v>
      </c>
      <c r="J252" s="29" t="s">
        <v>158</v>
      </c>
      <c r="K252" s="29"/>
      <c r="L252" s="11">
        <v>44080</v>
      </c>
    </row>
    <row r="253" spans="1:14" ht="31.5" x14ac:dyDescent="0.2">
      <c r="A253" s="8">
        <v>40508</v>
      </c>
      <c r="B253" s="55" t="s">
        <v>103</v>
      </c>
      <c r="C253" s="11">
        <v>39635</v>
      </c>
      <c r="D253" s="11">
        <v>40490</v>
      </c>
      <c r="E253" s="11">
        <f t="shared" si="129"/>
        <v>855</v>
      </c>
      <c r="F253" s="11">
        <v>1</v>
      </c>
      <c r="G253" s="53">
        <f t="shared" si="112"/>
        <v>855</v>
      </c>
      <c r="H253" s="11">
        <v>8</v>
      </c>
      <c r="I253" s="10">
        <f t="shared" si="128"/>
        <v>863</v>
      </c>
      <c r="J253" s="29" t="s">
        <v>158</v>
      </c>
      <c r="K253" s="29"/>
      <c r="L253" s="11">
        <v>456922</v>
      </c>
    </row>
    <row r="254" spans="1:14" ht="31.5" x14ac:dyDescent="0.2">
      <c r="A254" s="45">
        <v>40511</v>
      </c>
      <c r="B254" s="55" t="s">
        <v>104</v>
      </c>
      <c r="C254" s="11">
        <v>21927</v>
      </c>
      <c r="D254" s="11">
        <v>21927</v>
      </c>
      <c r="E254" s="11">
        <f t="shared" si="129"/>
        <v>0</v>
      </c>
      <c r="F254" s="11">
        <v>1</v>
      </c>
      <c r="G254" s="53">
        <f t="shared" si="112"/>
        <v>0</v>
      </c>
      <c r="H254" s="11">
        <v>0</v>
      </c>
      <c r="I254" s="10">
        <f t="shared" si="128"/>
        <v>0</v>
      </c>
      <c r="J254" s="29" t="s">
        <v>158</v>
      </c>
      <c r="K254" s="29"/>
      <c r="L254" s="11">
        <v>921407</v>
      </c>
    </row>
    <row r="255" spans="1:14" ht="47.25" x14ac:dyDescent="0.2">
      <c r="A255" s="45">
        <v>40512</v>
      </c>
      <c r="B255" s="55" t="s">
        <v>105</v>
      </c>
      <c r="C255" s="11">
        <v>18883</v>
      </c>
      <c r="D255" s="11">
        <v>18883</v>
      </c>
      <c r="E255" s="11">
        <f t="shared" si="129"/>
        <v>0</v>
      </c>
      <c r="F255" s="11">
        <v>1</v>
      </c>
      <c r="G255" s="53">
        <f t="shared" si="112"/>
        <v>0</v>
      </c>
      <c r="H255" s="11">
        <v>150</v>
      </c>
      <c r="I255" s="10">
        <f t="shared" si="128"/>
        <v>150</v>
      </c>
      <c r="J255" s="29" t="s">
        <v>158</v>
      </c>
      <c r="K255" s="29"/>
      <c r="L255" s="11">
        <v>972466</v>
      </c>
    </row>
    <row r="256" spans="1:14" ht="47.25" x14ac:dyDescent="0.2">
      <c r="A256" s="45">
        <v>40513</v>
      </c>
      <c r="B256" s="55" t="s">
        <v>106</v>
      </c>
      <c r="C256" s="11">
        <v>7269</v>
      </c>
      <c r="D256" s="11">
        <v>7433</v>
      </c>
      <c r="E256" s="11">
        <f t="shared" si="129"/>
        <v>164</v>
      </c>
      <c r="F256" s="11">
        <v>1</v>
      </c>
      <c r="G256" s="53">
        <f t="shared" si="112"/>
        <v>164</v>
      </c>
      <c r="H256" s="11">
        <v>0</v>
      </c>
      <c r="I256" s="10">
        <f t="shared" si="128"/>
        <v>164</v>
      </c>
      <c r="J256" s="29" t="s">
        <v>158</v>
      </c>
      <c r="K256" s="29"/>
      <c r="L256" s="54">
        <v>603770903254336</v>
      </c>
    </row>
    <row r="257" spans="1:12" ht="47.25" x14ac:dyDescent="0.2">
      <c r="A257" s="8">
        <v>40514</v>
      </c>
      <c r="B257" s="55" t="s">
        <v>107</v>
      </c>
      <c r="C257" s="11">
        <v>10678</v>
      </c>
      <c r="D257" s="11">
        <v>10694</v>
      </c>
      <c r="E257" s="11">
        <f t="shared" si="129"/>
        <v>16</v>
      </c>
      <c r="F257" s="11">
        <v>1</v>
      </c>
      <c r="G257" s="53">
        <f t="shared" si="112"/>
        <v>16</v>
      </c>
      <c r="H257" s="11">
        <v>3</v>
      </c>
      <c r="I257" s="10">
        <f t="shared" si="128"/>
        <v>19</v>
      </c>
      <c r="J257" s="29" t="s">
        <v>158</v>
      </c>
      <c r="K257" s="29"/>
      <c r="L257" s="11">
        <v>445574</v>
      </c>
    </row>
    <row r="258" spans="1:12" ht="47.25" x14ac:dyDescent="0.2">
      <c r="A258" s="8">
        <v>40515</v>
      </c>
      <c r="B258" s="55" t="s">
        <v>108</v>
      </c>
      <c r="C258" s="11">
        <v>8628</v>
      </c>
      <c r="D258" s="11">
        <v>8698</v>
      </c>
      <c r="E258" s="11">
        <f t="shared" si="129"/>
        <v>70</v>
      </c>
      <c r="F258" s="11">
        <v>1</v>
      </c>
      <c r="G258" s="53">
        <f t="shared" si="112"/>
        <v>70</v>
      </c>
      <c r="H258" s="11">
        <v>3</v>
      </c>
      <c r="I258" s="10">
        <f t="shared" si="128"/>
        <v>73</v>
      </c>
      <c r="J258" s="29" t="s">
        <v>158</v>
      </c>
      <c r="K258" s="29"/>
      <c r="L258" s="11">
        <v>973493</v>
      </c>
    </row>
    <row r="259" spans="1:12" ht="47.25" x14ac:dyDescent="0.2">
      <c r="A259" s="45">
        <v>40516</v>
      </c>
      <c r="B259" s="55" t="s">
        <v>109</v>
      </c>
      <c r="C259" s="11"/>
      <c r="D259" s="11"/>
      <c r="E259" s="11">
        <f t="shared" si="129"/>
        <v>0</v>
      </c>
      <c r="F259" s="11">
        <v>1</v>
      </c>
      <c r="G259" s="53">
        <f t="shared" si="112"/>
        <v>0</v>
      </c>
      <c r="H259" s="11">
        <v>0</v>
      </c>
      <c r="I259" s="10">
        <f t="shared" si="128"/>
        <v>0</v>
      </c>
      <c r="J259" s="29" t="s">
        <v>158</v>
      </c>
      <c r="K259" s="29" t="s">
        <v>211</v>
      </c>
      <c r="L259" s="11">
        <v>948574</v>
      </c>
    </row>
    <row r="260" spans="1:12" ht="47.25" x14ac:dyDescent="0.2">
      <c r="A260" s="45">
        <v>40518</v>
      </c>
      <c r="B260" s="55" t="s">
        <v>110</v>
      </c>
      <c r="C260" s="11">
        <v>6594</v>
      </c>
      <c r="D260" s="11">
        <v>6673</v>
      </c>
      <c r="E260" s="11">
        <f t="shared" si="129"/>
        <v>79</v>
      </c>
      <c r="F260" s="11">
        <v>1</v>
      </c>
      <c r="G260" s="53">
        <f t="shared" si="112"/>
        <v>79</v>
      </c>
      <c r="H260" s="11">
        <v>7</v>
      </c>
      <c r="I260" s="10">
        <f t="shared" si="128"/>
        <v>86</v>
      </c>
      <c r="J260" s="29" t="s">
        <v>158</v>
      </c>
      <c r="K260" s="29"/>
      <c r="L260" s="11">
        <v>405318</v>
      </c>
    </row>
    <row r="261" spans="1:12" ht="31.5" x14ac:dyDescent="0.2">
      <c r="A261" s="45">
        <v>40520</v>
      </c>
      <c r="B261" s="55" t="s">
        <v>234</v>
      </c>
      <c r="C261" s="11">
        <v>6125</v>
      </c>
      <c r="D261" s="11">
        <v>6141</v>
      </c>
      <c r="E261" s="11">
        <f t="shared" si="129"/>
        <v>16</v>
      </c>
      <c r="F261" s="11">
        <v>20</v>
      </c>
      <c r="G261" s="53">
        <f t="shared" ref="G261:G292" si="130">E261*F261</f>
        <v>320</v>
      </c>
      <c r="H261" s="11">
        <v>0</v>
      </c>
      <c r="I261" s="10">
        <f t="shared" si="128"/>
        <v>320</v>
      </c>
      <c r="J261" s="29" t="s">
        <v>158</v>
      </c>
      <c r="K261" s="29"/>
      <c r="L261" s="11">
        <v>52064909</v>
      </c>
    </row>
    <row r="262" spans="1:12" ht="31.5" x14ac:dyDescent="0.2">
      <c r="A262" s="8"/>
      <c r="B262" s="55" t="s">
        <v>111</v>
      </c>
      <c r="C262" s="11">
        <v>16585</v>
      </c>
      <c r="D262" s="11">
        <v>16855</v>
      </c>
      <c r="E262" s="11">
        <f t="shared" si="129"/>
        <v>270</v>
      </c>
      <c r="F262" s="11">
        <v>1</v>
      </c>
      <c r="G262" s="53">
        <f t="shared" si="130"/>
        <v>270</v>
      </c>
      <c r="H262" s="11">
        <v>14</v>
      </c>
      <c r="I262" s="10">
        <f t="shared" si="128"/>
        <v>284</v>
      </c>
      <c r="J262" s="29" t="s">
        <v>158</v>
      </c>
      <c r="K262" s="29"/>
      <c r="L262" s="54">
        <v>711370203085227</v>
      </c>
    </row>
    <row r="263" spans="1:12" ht="31.5" x14ac:dyDescent="0.2">
      <c r="A263" s="8">
        <v>40522</v>
      </c>
      <c r="B263" s="55" t="s">
        <v>112</v>
      </c>
      <c r="C263" s="11">
        <v>2735</v>
      </c>
      <c r="D263" s="11">
        <v>2781</v>
      </c>
      <c r="E263" s="11">
        <f t="shared" si="129"/>
        <v>46</v>
      </c>
      <c r="F263" s="11">
        <v>1</v>
      </c>
      <c r="G263" s="53">
        <f t="shared" si="130"/>
        <v>46</v>
      </c>
      <c r="H263" s="11">
        <v>3</v>
      </c>
      <c r="I263" s="10">
        <f t="shared" si="128"/>
        <v>49</v>
      </c>
      <c r="J263" s="29" t="s">
        <v>158</v>
      </c>
      <c r="K263" s="29"/>
      <c r="L263" s="11">
        <v>66066</v>
      </c>
    </row>
    <row r="264" spans="1:12" ht="47.25" x14ac:dyDescent="0.2">
      <c r="A264" s="45">
        <v>40526</v>
      </c>
      <c r="B264" s="55" t="s">
        <v>113</v>
      </c>
      <c r="C264" s="11">
        <v>5437619</v>
      </c>
      <c r="D264" s="11">
        <v>5532253</v>
      </c>
      <c r="E264" s="11">
        <f t="shared" si="129"/>
        <v>94634</v>
      </c>
      <c r="F264" s="11">
        <v>1</v>
      </c>
      <c r="G264" s="53">
        <f t="shared" si="130"/>
        <v>94634</v>
      </c>
      <c r="H264" s="11"/>
      <c r="I264" s="10">
        <f t="shared" si="128"/>
        <v>94634</v>
      </c>
      <c r="J264" s="29" t="s">
        <v>159</v>
      </c>
      <c r="K264" s="29"/>
      <c r="L264" s="11">
        <v>6971861</v>
      </c>
    </row>
    <row r="265" spans="1:12" ht="47.25" x14ac:dyDescent="0.2">
      <c r="A265" s="45"/>
      <c r="B265" s="55" t="s">
        <v>114</v>
      </c>
      <c r="C265" s="11">
        <v>5200903</v>
      </c>
      <c r="D265" s="11">
        <v>5318523</v>
      </c>
      <c r="E265" s="11">
        <f t="shared" si="129"/>
        <v>117620</v>
      </c>
      <c r="F265" s="11">
        <v>1</v>
      </c>
      <c r="G265" s="53">
        <f t="shared" si="130"/>
        <v>117620</v>
      </c>
      <c r="H265" s="11"/>
      <c r="I265" s="10">
        <f t="shared" si="128"/>
        <v>117620</v>
      </c>
      <c r="J265" s="29" t="s">
        <v>159</v>
      </c>
      <c r="K265" s="29"/>
      <c r="L265" s="11">
        <v>6971885</v>
      </c>
    </row>
    <row r="266" spans="1:12" ht="31.5" x14ac:dyDescent="0.2">
      <c r="A266" s="45"/>
      <c r="B266" s="55" t="s">
        <v>115</v>
      </c>
      <c r="C266" s="11">
        <v>2902</v>
      </c>
      <c r="D266" s="11">
        <v>2902</v>
      </c>
      <c r="E266" s="11">
        <f t="shared" si="129"/>
        <v>0</v>
      </c>
      <c r="F266" s="11">
        <v>300</v>
      </c>
      <c r="G266" s="53">
        <f t="shared" si="130"/>
        <v>0</v>
      </c>
      <c r="H266" s="11"/>
      <c r="I266" s="10">
        <f t="shared" si="128"/>
        <v>0</v>
      </c>
      <c r="J266" s="29" t="s">
        <v>159</v>
      </c>
      <c r="K266" s="29"/>
      <c r="L266" s="11">
        <v>434685</v>
      </c>
    </row>
    <row r="267" spans="1:12" ht="47.25" x14ac:dyDescent="0.2">
      <c r="A267" s="45"/>
      <c r="B267" s="55" t="s">
        <v>117</v>
      </c>
      <c r="C267" s="11">
        <v>4763</v>
      </c>
      <c r="D267" s="11">
        <v>4886</v>
      </c>
      <c r="E267" s="11">
        <f t="shared" ref="E267:E273" si="131">D267-C267</f>
        <v>123</v>
      </c>
      <c r="F267" s="11">
        <v>40</v>
      </c>
      <c r="G267" s="53">
        <f t="shared" si="130"/>
        <v>4920</v>
      </c>
      <c r="H267" s="11">
        <v>1852</v>
      </c>
      <c r="I267" s="10">
        <f t="shared" si="128"/>
        <v>6772</v>
      </c>
      <c r="J267" s="29" t="s">
        <v>159</v>
      </c>
      <c r="K267" s="29"/>
      <c r="L267" s="11">
        <v>78850790</v>
      </c>
    </row>
    <row r="268" spans="1:12" ht="31.5" x14ac:dyDescent="0.2">
      <c r="A268" s="45"/>
      <c r="B268" s="55" t="s">
        <v>168</v>
      </c>
      <c r="C268" s="11">
        <v>5588</v>
      </c>
      <c r="D268" s="11">
        <v>5820</v>
      </c>
      <c r="E268" s="11">
        <f t="shared" si="131"/>
        <v>232</v>
      </c>
      <c r="F268" s="11">
        <v>300</v>
      </c>
      <c r="G268" s="53">
        <f t="shared" si="130"/>
        <v>69600</v>
      </c>
      <c r="H268" s="11">
        <v>1259</v>
      </c>
      <c r="I268" s="10">
        <f t="shared" si="128"/>
        <v>70859</v>
      </c>
      <c r="J268" s="29" t="s">
        <v>159</v>
      </c>
      <c r="K268" s="29"/>
      <c r="L268" s="11">
        <v>53835720030</v>
      </c>
    </row>
    <row r="269" spans="1:12" ht="31.5" x14ac:dyDescent="0.2">
      <c r="A269" s="45"/>
      <c r="B269" s="55" t="s">
        <v>116</v>
      </c>
      <c r="C269" s="11">
        <v>25361</v>
      </c>
      <c r="D269" s="11">
        <v>25653</v>
      </c>
      <c r="E269" s="11">
        <f t="shared" si="131"/>
        <v>292</v>
      </c>
      <c r="F269" s="11">
        <v>60</v>
      </c>
      <c r="G269" s="53">
        <f t="shared" si="130"/>
        <v>17520</v>
      </c>
      <c r="H269" s="11"/>
      <c r="I269" s="10">
        <f t="shared" si="128"/>
        <v>17520</v>
      </c>
      <c r="J269" s="29" t="s">
        <v>159</v>
      </c>
      <c r="K269" s="29"/>
      <c r="L269" s="11">
        <v>51024853</v>
      </c>
    </row>
    <row r="270" spans="1:12" ht="31.5" x14ac:dyDescent="0.2">
      <c r="A270" s="45"/>
      <c r="B270" s="55" t="s">
        <v>165</v>
      </c>
      <c r="C270" s="11">
        <v>6086</v>
      </c>
      <c r="D270" s="11">
        <v>6221</v>
      </c>
      <c r="E270" s="11">
        <f t="shared" si="131"/>
        <v>135</v>
      </c>
      <c r="F270" s="11">
        <v>40</v>
      </c>
      <c r="G270" s="53">
        <f t="shared" si="130"/>
        <v>5400</v>
      </c>
      <c r="H270" s="11"/>
      <c r="I270" s="10">
        <f t="shared" si="128"/>
        <v>5400</v>
      </c>
      <c r="J270" s="29" t="s">
        <v>159</v>
      </c>
      <c r="K270" s="29"/>
      <c r="L270" s="11">
        <v>78852489</v>
      </c>
    </row>
    <row r="271" spans="1:12" ht="31.5" x14ac:dyDescent="0.2">
      <c r="A271" s="45"/>
      <c r="B271" s="55" t="s">
        <v>166</v>
      </c>
      <c r="C271" s="11">
        <v>358</v>
      </c>
      <c r="D271" s="11">
        <v>358</v>
      </c>
      <c r="E271" s="11">
        <f t="shared" si="131"/>
        <v>0</v>
      </c>
      <c r="F271" s="11">
        <v>40</v>
      </c>
      <c r="G271" s="53">
        <f t="shared" si="130"/>
        <v>0</v>
      </c>
      <c r="H271" s="11"/>
      <c r="I271" s="10">
        <f t="shared" si="128"/>
        <v>0</v>
      </c>
      <c r="J271" s="29" t="s">
        <v>159</v>
      </c>
      <c r="K271" s="29"/>
      <c r="L271" s="11">
        <v>60004698</v>
      </c>
    </row>
    <row r="272" spans="1:12" ht="31.5" x14ac:dyDescent="0.2">
      <c r="A272" s="45"/>
      <c r="B272" s="55" t="s">
        <v>166</v>
      </c>
      <c r="C272" s="11">
        <v>2902</v>
      </c>
      <c r="D272" s="11">
        <v>2957</v>
      </c>
      <c r="E272" s="11">
        <f t="shared" si="131"/>
        <v>55</v>
      </c>
      <c r="F272" s="11">
        <v>40</v>
      </c>
      <c r="G272" s="53">
        <f t="shared" si="130"/>
        <v>2200</v>
      </c>
      <c r="H272" s="11"/>
      <c r="I272" s="10">
        <f t="shared" si="128"/>
        <v>2200</v>
      </c>
      <c r="J272" s="29" t="s">
        <v>159</v>
      </c>
      <c r="K272" s="29"/>
      <c r="L272" s="11">
        <v>6001141</v>
      </c>
    </row>
    <row r="273" spans="1:15" ht="31.5" x14ac:dyDescent="0.2">
      <c r="A273" s="45"/>
      <c r="B273" s="55" t="s">
        <v>169</v>
      </c>
      <c r="C273" s="11">
        <v>33</v>
      </c>
      <c r="D273" s="11">
        <v>33</v>
      </c>
      <c r="E273" s="11">
        <f t="shared" si="131"/>
        <v>0</v>
      </c>
      <c r="F273" s="11">
        <v>40</v>
      </c>
      <c r="G273" s="53">
        <f t="shared" si="130"/>
        <v>0</v>
      </c>
      <c r="H273" s="11"/>
      <c r="I273" s="10">
        <f t="shared" si="128"/>
        <v>0</v>
      </c>
      <c r="J273" s="29" t="s">
        <v>159</v>
      </c>
      <c r="K273" s="29"/>
      <c r="L273" s="11">
        <v>50049602</v>
      </c>
    </row>
    <row r="274" spans="1:15" ht="31.5" x14ac:dyDescent="0.2">
      <c r="A274" s="45"/>
      <c r="B274" s="55" t="s">
        <v>539</v>
      </c>
      <c r="C274" s="11">
        <v>12.228</v>
      </c>
      <c r="D274" s="11">
        <v>14.231</v>
      </c>
      <c r="E274" s="11">
        <f t="shared" ref="E274:E277" si="132">D274-C274</f>
        <v>2.0030000000000001</v>
      </c>
      <c r="F274" s="11">
        <v>4000</v>
      </c>
      <c r="G274" s="53">
        <f t="shared" ref="G274:G277" si="133">E274*F274</f>
        <v>8012</v>
      </c>
      <c r="H274" s="11"/>
      <c r="I274" s="10">
        <f t="shared" ref="I274:I277" si="134">E274*F274+H274</f>
        <v>8012</v>
      </c>
      <c r="J274" s="29" t="s">
        <v>159</v>
      </c>
      <c r="K274" s="29"/>
      <c r="L274" s="54">
        <v>9212038000304</v>
      </c>
    </row>
    <row r="275" spans="1:15" ht="31.5" x14ac:dyDescent="0.2">
      <c r="A275" s="45"/>
      <c r="B275" s="55" t="s">
        <v>540</v>
      </c>
      <c r="C275" s="11">
        <v>3.55</v>
      </c>
      <c r="D275" s="11">
        <v>25.263000000000002</v>
      </c>
      <c r="E275" s="11">
        <f t="shared" si="132"/>
        <v>21.713000000000001</v>
      </c>
      <c r="F275" s="11">
        <v>4000</v>
      </c>
      <c r="G275" s="53">
        <f t="shared" si="133"/>
        <v>86852</v>
      </c>
      <c r="H275" s="11"/>
      <c r="I275" s="10">
        <f t="shared" si="134"/>
        <v>86852</v>
      </c>
      <c r="J275" s="29" t="s">
        <v>159</v>
      </c>
      <c r="K275" s="29"/>
      <c r="L275" s="11">
        <v>50049602</v>
      </c>
    </row>
    <row r="276" spans="1:15" ht="47.25" x14ac:dyDescent="0.2">
      <c r="A276" s="45"/>
      <c r="B276" s="55" t="s">
        <v>560</v>
      </c>
      <c r="C276" s="11">
        <v>214688</v>
      </c>
      <c r="D276" s="11">
        <v>214688</v>
      </c>
      <c r="E276" s="11">
        <f t="shared" si="132"/>
        <v>0</v>
      </c>
      <c r="F276" s="11">
        <v>1</v>
      </c>
      <c r="G276" s="53">
        <f t="shared" si="133"/>
        <v>0</v>
      </c>
      <c r="H276" s="11"/>
      <c r="I276" s="10">
        <f t="shared" si="134"/>
        <v>0</v>
      </c>
      <c r="J276" s="29" t="s">
        <v>159</v>
      </c>
      <c r="K276" s="29"/>
      <c r="L276" s="54">
        <v>747970903497457</v>
      </c>
    </row>
    <row r="277" spans="1:15" ht="47.25" x14ac:dyDescent="0.2">
      <c r="A277" s="45"/>
      <c r="B277" s="55" t="s">
        <v>561</v>
      </c>
      <c r="C277" s="11">
        <v>3363</v>
      </c>
      <c r="D277" s="11">
        <v>4606</v>
      </c>
      <c r="E277" s="11">
        <f t="shared" si="132"/>
        <v>1243</v>
      </c>
      <c r="F277" s="11">
        <v>1</v>
      </c>
      <c r="G277" s="53">
        <f t="shared" si="133"/>
        <v>1243</v>
      </c>
      <c r="H277" s="11"/>
      <c r="I277" s="10">
        <f t="shared" si="134"/>
        <v>1243</v>
      </c>
      <c r="J277" s="29" t="s">
        <v>159</v>
      </c>
      <c r="K277" s="29"/>
      <c r="L277" s="54">
        <v>913105500387</v>
      </c>
      <c r="N277" s="5">
        <v>411112</v>
      </c>
    </row>
    <row r="278" spans="1:15" x14ac:dyDescent="0.2">
      <c r="A278" s="45"/>
      <c r="B278" s="55"/>
      <c r="C278" s="11"/>
      <c r="D278" s="11"/>
      <c r="E278" s="11"/>
      <c r="F278" s="11"/>
      <c r="G278" s="53"/>
      <c r="H278" s="11"/>
      <c r="I278" s="10">
        <v>0</v>
      </c>
      <c r="J278" s="29"/>
      <c r="K278" s="29"/>
      <c r="L278" s="11"/>
    </row>
    <row r="279" spans="1:15" ht="47.25" x14ac:dyDescent="0.2">
      <c r="A279" s="45">
        <v>40527</v>
      </c>
      <c r="B279" s="55" t="s">
        <v>312</v>
      </c>
      <c r="C279" s="11">
        <v>2381.7800000000002</v>
      </c>
      <c r="D279" s="11">
        <v>2381.7800000000002</v>
      </c>
      <c r="E279" s="11">
        <f t="shared" si="129"/>
        <v>0</v>
      </c>
      <c r="F279" s="11">
        <v>4000</v>
      </c>
      <c r="G279" s="53">
        <f t="shared" si="130"/>
        <v>0</v>
      </c>
      <c r="H279" s="11"/>
      <c r="I279" s="10">
        <f>E279*F279+H279</f>
        <v>0</v>
      </c>
      <c r="J279" s="29" t="s">
        <v>159</v>
      </c>
      <c r="K279" s="29"/>
      <c r="L279" s="11">
        <v>41022896</v>
      </c>
    </row>
    <row r="280" spans="1:15" ht="47.25" x14ac:dyDescent="0.2">
      <c r="A280" s="45"/>
      <c r="B280" s="55" t="s">
        <v>313</v>
      </c>
      <c r="C280" s="11">
        <v>4770.47</v>
      </c>
      <c r="D280" s="11">
        <v>4773.79</v>
      </c>
      <c r="E280" s="11">
        <f t="shared" si="129"/>
        <v>3.3199999999997098</v>
      </c>
      <c r="F280" s="11">
        <v>4000</v>
      </c>
      <c r="G280" s="53">
        <f t="shared" si="130"/>
        <v>13279.999999998799</v>
      </c>
      <c r="H280" s="11">
        <v>-10</v>
      </c>
      <c r="I280" s="10">
        <f>E280*F280+H280</f>
        <v>13269.999999998799</v>
      </c>
      <c r="J280" s="29" t="s">
        <v>159</v>
      </c>
      <c r="K280" s="29"/>
      <c r="L280" s="11">
        <v>41022377</v>
      </c>
    </row>
    <row r="281" spans="1:15" ht="47.25" x14ac:dyDescent="0.2">
      <c r="A281" s="45">
        <v>40628</v>
      </c>
      <c r="B281" s="55" t="s">
        <v>563</v>
      </c>
      <c r="C281" s="11">
        <v>22770</v>
      </c>
      <c r="D281" s="11">
        <v>23002</v>
      </c>
      <c r="E281" s="11">
        <f>D281-C281</f>
        <v>232</v>
      </c>
      <c r="F281" s="11">
        <v>40</v>
      </c>
      <c r="G281" s="53">
        <f t="shared" si="130"/>
        <v>9280</v>
      </c>
      <c r="H281" s="11">
        <v>7</v>
      </c>
      <c r="I281" s="10">
        <f t="shared" si="128"/>
        <v>9287</v>
      </c>
      <c r="J281" s="29" t="s">
        <v>158</v>
      </c>
      <c r="K281" s="29"/>
      <c r="L281" s="11">
        <v>50049290</v>
      </c>
      <c r="N281" s="5" t="s">
        <v>174</v>
      </c>
    </row>
    <row r="282" spans="1:15" ht="31.5" x14ac:dyDescent="0.2">
      <c r="A282" s="45"/>
      <c r="B282" s="55" t="s">
        <v>394</v>
      </c>
      <c r="C282" s="11">
        <v>1426</v>
      </c>
      <c r="D282" s="11">
        <v>1762</v>
      </c>
      <c r="E282" s="11">
        <f t="shared" si="129"/>
        <v>336</v>
      </c>
      <c r="F282" s="11">
        <v>40</v>
      </c>
      <c r="G282" s="53">
        <f t="shared" si="130"/>
        <v>13440</v>
      </c>
      <c r="H282" s="11">
        <v>7</v>
      </c>
      <c r="I282" s="10">
        <f t="shared" si="128"/>
        <v>13447</v>
      </c>
      <c r="J282" s="29" t="s">
        <v>158</v>
      </c>
      <c r="K282" s="29"/>
      <c r="L282" s="54">
        <v>9072055000669</v>
      </c>
      <c r="N282" s="5" t="s">
        <v>261</v>
      </c>
    </row>
    <row r="283" spans="1:15" ht="31.5" x14ac:dyDescent="0.2">
      <c r="A283" s="45"/>
      <c r="B283" s="55" t="s">
        <v>458</v>
      </c>
      <c r="C283" s="11">
        <v>22950</v>
      </c>
      <c r="D283" s="11">
        <v>25960</v>
      </c>
      <c r="E283" s="11">
        <f t="shared" si="129"/>
        <v>3010</v>
      </c>
      <c r="F283" s="11">
        <v>40</v>
      </c>
      <c r="G283" s="53">
        <f t="shared" si="130"/>
        <v>120400</v>
      </c>
      <c r="H283" s="11">
        <v>0</v>
      </c>
      <c r="I283" s="10">
        <f t="shared" si="128"/>
        <v>120400</v>
      </c>
      <c r="J283" s="29" t="s">
        <v>158</v>
      </c>
      <c r="K283" s="29"/>
      <c r="L283" s="54">
        <v>53835809151</v>
      </c>
      <c r="N283" s="5" t="s">
        <v>172</v>
      </c>
    </row>
    <row r="284" spans="1:15" x14ac:dyDescent="0.2">
      <c r="A284" s="45"/>
      <c r="B284" s="55"/>
      <c r="C284" s="11"/>
      <c r="D284" s="11"/>
      <c r="E284" s="11"/>
      <c r="F284" s="11"/>
      <c r="G284" s="53"/>
      <c r="H284" s="11"/>
      <c r="I284" s="10"/>
      <c r="J284" s="29"/>
      <c r="K284" s="29"/>
      <c r="L284" s="54"/>
    </row>
    <row r="285" spans="1:15" ht="31.5" x14ac:dyDescent="0.2">
      <c r="A285" s="45"/>
      <c r="B285" s="55" t="s">
        <v>377</v>
      </c>
      <c r="C285" s="11">
        <v>23355</v>
      </c>
      <c r="D285" s="11">
        <v>25695</v>
      </c>
      <c r="E285" s="11">
        <f t="shared" si="129"/>
        <v>2340</v>
      </c>
      <c r="F285" s="11">
        <v>40</v>
      </c>
      <c r="G285" s="53">
        <f t="shared" si="130"/>
        <v>93600</v>
      </c>
      <c r="H285" s="11"/>
      <c r="I285" s="10">
        <f t="shared" si="128"/>
        <v>93600</v>
      </c>
      <c r="J285" s="29" t="s">
        <v>158</v>
      </c>
      <c r="K285" s="29"/>
      <c r="L285" s="11">
        <v>50049430</v>
      </c>
      <c r="N285" s="5" t="s">
        <v>397</v>
      </c>
    </row>
    <row r="286" spans="1:15" x14ac:dyDescent="0.2">
      <c r="A286" s="45"/>
      <c r="B286" s="55"/>
      <c r="C286" s="11"/>
      <c r="D286" s="11"/>
      <c r="E286" s="11"/>
      <c r="F286" s="11"/>
      <c r="G286" s="53"/>
      <c r="H286" s="11"/>
      <c r="I286" s="10"/>
      <c r="J286" s="29"/>
      <c r="K286" s="29"/>
      <c r="L286" s="11"/>
    </row>
    <row r="287" spans="1:15" x14ac:dyDescent="0.2">
      <c r="A287" s="45">
        <v>40626</v>
      </c>
      <c r="B287" s="55" t="s">
        <v>528</v>
      </c>
      <c r="C287" s="11"/>
      <c r="D287" s="11"/>
      <c r="E287" s="11"/>
      <c r="F287" s="11"/>
      <c r="G287" s="53"/>
      <c r="H287" s="11"/>
      <c r="I287" s="10"/>
      <c r="J287" s="29"/>
      <c r="K287" s="29"/>
      <c r="L287" s="11"/>
    </row>
    <row r="288" spans="1:15" ht="31.5" x14ac:dyDescent="0.2">
      <c r="A288" s="45">
        <v>40626</v>
      </c>
      <c r="B288" s="55" t="s">
        <v>519</v>
      </c>
      <c r="C288" s="11">
        <v>68568</v>
      </c>
      <c r="D288" s="11">
        <v>69002</v>
      </c>
      <c r="E288" s="11">
        <f t="shared" si="129"/>
        <v>434</v>
      </c>
      <c r="F288" s="11">
        <v>40</v>
      </c>
      <c r="G288" s="53">
        <f t="shared" si="130"/>
        <v>17360</v>
      </c>
      <c r="H288" s="11"/>
      <c r="I288" s="10">
        <f t="shared" si="128"/>
        <v>17360</v>
      </c>
      <c r="J288" s="29" t="s">
        <v>158</v>
      </c>
      <c r="K288" s="29"/>
      <c r="L288" s="11">
        <v>113355</v>
      </c>
      <c r="N288" s="5" t="s">
        <v>186</v>
      </c>
      <c r="O288" s="6" t="s">
        <v>557</v>
      </c>
    </row>
    <row r="289" spans="1:15" ht="31.5" x14ac:dyDescent="0.2">
      <c r="A289" s="45"/>
      <c r="B289" s="55" t="s">
        <v>520</v>
      </c>
      <c r="C289" s="11">
        <v>74500</v>
      </c>
      <c r="D289" s="11">
        <v>75468</v>
      </c>
      <c r="E289" s="11">
        <f t="shared" si="129"/>
        <v>968</v>
      </c>
      <c r="F289" s="11">
        <v>40</v>
      </c>
      <c r="G289" s="53">
        <f t="shared" si="130"/>
        <v>38720</v>
      </c>
      <c r="H289" s="11"/>
      <c r="I289" s="10">
        <f t="shared" si="128"/>
        <v>38720</v>
      </c>
      <c r="J289" s="29" t="s">
        <v>158</v>
      </c>
      <c r="K289" s="29"/>
      <c r="L289" s="11">
        <v>778018</v>
      </c>
      <c r="N289" s="5" t="s">
        <v>187</v>
      </c>
    </row>
    <row r="290" spans="1:15" ht="31.5" x14ac:dyDescent="0.2">
      <c r="A290" s="45"/>
      <c r="B290" s="55" t="s">
        <v>521</v>
      </c>
      <c r="C290" s="11">
        <v>37704</v>
      </c>
      <c r="D290" s="11">
        <v>38198</v>
      </c>
      <c r="E290" s="11">
        <f>D290-C290</f>
        <v>494</v>
      </c>
      <c r="F290" s="11">
        <v>40</v>
      </c>
      <c r="G290" s="53">
        <f t="shared" si="130"/>
        <v>19760</v>
      </c>
      <c r="H290" s="11"/>
      <c r="I290" s="10">
        <f>E290*F290+H290</f>
        <v>19760</v>
      </c>
      <c r="J290" s="29" t="s">
        <v>158</v>
      </c>
      <c r="K290" s="29"/>
      <c r="L290" s="11">
        <v>50049386</v>
      </c>
      <c r="N290" s="5" t="s">
        <v>163</v>
      </c>
    </row>
    <row r="291" spans="1:15" ht="31.5" x14ac:dyDescent="0.2">
      <c r="A291" s="45"/>
      <c r="B291" s="55" t="s">
        <v>522</v>
      </c>
      <c r="C291" s="11">
        <v>49160</v>
      </c>
      <c r="D291" s="11">
        <v>49837</v>
      </c>
      <c r="E291" s="11">
        <f>D291-C291</f>
        <v>677</v>
      </c>
      <c r="F291" s="11">
        <v>40</v>
      </c>
      <c r="G291" s="53">
        <f t="shared" si="130"/>
        <v>27080</v>
      </c>
      <c r="H291" s="11"/>
      <c r="I291" s="10">
        <f>E291*F291+H291</f>
        <v>27080</v>
      </c>
      <c r="J291" s="29" t="s">
        <v>158</v>
      </c>
      <c r="K291" s="29"/>
      <c r="L291" s="11">
        <v>53835809150</v>
      </c>
      <c r="N291" s="5" t="s">
        <v>162</v>
      </c>
    </row>
    <row r="292" spans="1:15" ht="31.5" x14ac:dyDescent="0.2">
      <c r="A292" s="8"/>
      <c r="B292" s="55" t="s">
        <v>523</v>
      </c>
      <c r="C292" s="11">
        <v>68630</v>
      </c>
      <c r="D292" s="11">
        <v>69487</v>
      </c>
      <c r="E292" s="11">
        <f>D292-C292</f>
        <v>857</v>
      </c>
      <c r="F292" s="11">
        <v>40</v>
      </c>
      <c r="G292" s="53">
        <f t="shared" si="130"/>
        <v>34280</v>
      </c>
      <c r="H292" s="11"/>
      <c r="I292" s="10">
        <f>E292*F292+H292</f>
        <v>34280</v>
      </c>
      <c r="J292" s="29" t="s">
        <v>158</v>
      </c>
      <c r="K292" s="29"/>
      <c r="L292" s="11">
        <v>50049471</v>
      </c>
      <c r="N292" s="5" t="s">
        <v>262</v>
      </c>
    </row>
    <row r="293" spans="1:15" ht="31.5" x14ac:dyDescent="0.2">
      <c r="A293" s="45"/>
      <c r="B293" s="55" t="s">
        <v>524</v>
      </c>
      <c r="C293" s="11">
        <v>25204</v>
      </c>
      <c r="D293" s="11">
        <v>25428</v>
      </c>
      <c r="E293" s="11">
        <f>D293-C293</f>
        <v>224</v>
      </c>
      <c r="F293" s="11">
        <v>40</v>
      </c>
      <c r="G293" s="53">
        <f t="shared" ref="G293:G359" si="135">E293*F293</f>
        <v>8960</v>
      </c>
      <c r="H293" s="11"/>
      <c r="I293" s="10">
        <f>E293*F293+H293</f>
        <v>8960</v>
      </c>
      <c r="J293" s="29" t="s">
        <v>158</v>
      </c>
      <c r="K293" s="29"/>
      <c r="L293" s="11">
        <v>53835809211</v>
      </c>
      <c r="N293" s="5" t="s">
        <v>184</v>
      </c>
    </row>
    <row r="294" spans="1:15" x14ac:dyDescent="0.2">
      <c r="A294" s="45"/>
      <c r="B294" s="55"/>
      <c r="C294" s="11" t="s">
        <v>413</v>
      </c>
      <c r="D294" s="11" t="s">
        <v>413</v>
      </c>
      <c r="E294" s="11"/>
      <c r="F294" s="11"/>
      <c r="G294" s="53"/>
      <c r="H294" s="11"/>
      <c r="I294" s="10"/>
      <c r="J294" s="29"/>
      <c r="K294" s="29"/>
      <c r="L294" s="11"/>
    </row>
    <row r="295" spans="1:15" ht="31.5" x14ac:dyDescent="0.2">
      <c r="A295" s="45"/>
      <c r="B295" s="55" t="s">
        <v>525</v>
      </c>
      <c r="C295" s="11">
        <v>3214</v>
      </c>
      <c r="D295" s="11">
        <v>3943</v>
      </c>
      <c r="E295" s="11">
        <f t="shared" ref="E295" si="136">D295-C295</f>
        <v>729</v>
      </c>
      <c r="F295" s="11">
        <v>40</v>
      </c>
      <c r="G295" s="53">
        <f t="shared" ref="G295" si="137">E295*F295</f>
        <v>29160</v>
      </c>
      <c r="H295" s="11"/>
      <c r="I295" s="10">
        <f t="shared" ref="I295" si="138">E295*F295+H295</f>
        <v>29160</v>
      </c>
      <c r="J295" s="29" t="s">
        <v>158</v>
      </c>
      <c r="K295" s="29"/>
      <c r="L295" s="54">
        <v>9072050006530</v>
      </c>
      <c r="N295" s="5" t="s">
        <v>259</v>
      </c>
    </row>
    <row r="296" spans="1:15" ht="31.5" x14ac:dyDescent="0.2">
      <c r="A296" s="45"/>
      <c r="B296" s="55" t="s">
        <v>525</v>
      </c>
      <c r="C296" s="11">
        <v>1932</v>
      </c>
      <c r="D296" s="11">
        <v>2345</v>
      </c>
      <c r="E296" s="11">
        <f t="shared" ref="E296" si="139">D296-C296</f>
        <v>413</v>
      </c>
      <c r="F296" s="11">
        <v>40</v>
      </c>
      <c r="G296" s="53">
        <f t="shared" ref="G296" si="140">E296*F296</f>
        <v>16520</v>
      </c>
      <c r="H296" s="11"/>
      <c r="I296" s="10">
        <f t="shared" ref="I296" si="141">E296*F296+H296</f>
        <v>16520</v>
      </c>
      <c r="J296" s="29" t="s">
        <v>158</v>
      </c>
      <c r="K296" s="29"/>
      <c r="L296" s="54">
        <v>9072050006736</v>
      </c>
      <c r="N296" s="5" t="s">
        <v>259</v>
      </c>
    </row>
    <row r="297" spans="1:15" ht="31.5" x14ac:dyDescent="0.2">
      <c r="A297" s="45"/>
      <c r="B297" s="55" t="s">
        <v>525</v>
      </c>
      <c r="C297" s="11">
        <v>0</v>
      </c>
      <c r="D297" s="11">
        <v>0</v>
      </c>
      <c r="E297" s="11">
        <f t="shared" ref="E297" si="142">D297-C297</f>
        <v>0</v>
      </c>
      <c r="F297" s="11">
        <v>80</v>
      </c>
      <c r="G297" s="53">
        <f t="shared" ref="G297" si="143">E297*F297</f>
        <v>0</v>
      </c>
      <c r="H297" s="11">
        <v>63</v>
      </c>
      <c r="I297" s="10">
        <f t="shared" ref="I297" si="144">E297*F297+H297</f>
        <v>63</v>
      </c>
      <c r="J297" s="29" t="s">
        <v>158</v>
      </c>
      <c r="K297" s="29"/>
      <c r="L297" s="54">
        <v>9072060006783</v>
      </c>
      <c r="N297" s="5" t="s">
        <v>259</v>
      </c>
    </row>
    <row r="298" spans="1:15" x14ac:dyDescent="0.2">
      <c r="A298" s="45"/>
      <c r="B298" s="55"/>
      <c r="C298" s="11"/>
      <c r="D298" s="11"/>
      <c r="E298" s="11"/>
      <c r="F298" s="11"/>
      <c r="G298" s="53"/>
      <c r="H298" s="11"/>
      <c r="I298" s="10"/>
      <c r="J298" s="29"/>
      <c r="K298" s="29"/>
      <c r="L298" s="11"/>
      <c r="N298" s="5">
        <v>191903</v>
      </c>
    </row>
    <row r="299" spans="1:15" ht="31.5" x14ac:dyDescent="0.2">
      <c r="A299" s="45"/>
      <c r="B299" s="55" t="s">
        <v>380</v>
      </c>
      <c r="C299" s="11">
        <v>18600</v>
      </c>
      <c r="D299" s="11">
        <v>18908</v>
      </c>
      <c r="E299" s="11">
        <f t="shared" ref="E299:E314" si="145">D299-C299</f>
        <v>308</v>
      </c>
      <c r="F299" s="11">
        <v>40</v>
      </c>
      <c r="G299" s="53">
        <f t="shared" si="135"/>
        <v>12320</v>
      </c>
      <c r="H299" s="11"/>
      <c r="I299" s="10">
        <f t="shared" ref="I299:I306" si="146">E299*F299+H299</f>
        <v>12320</v>
      </c>
      <c r="J299" s="29" t="s">
        <v>158</v>
      </c>
      <c r="K299" s="29"/>
      <c r="L299" s="11">
        <v>50049202</v>
      </c>
      <c r="N299" s="5" t="s">
        <v>189</v>
      </c>
      <c r="O299" s="6" t="s">
        <v>400</v>
      </c>
    </row>
    <row r="300" spans="1:15" ht="31.5" x14ac:dyDescent="0.2">
      <c r="A300" s="45"/>
      <c r="B300" s="55" t="s">
        <v>381</v>
      </c>
      <c r="C300" s="11">
        <v>17645</v>
      </c>
      <c r="D300" s="11">
        <v>17870</v>
      </c>
      <c r="E300" s="11">
        <f t="shared" si="145"/>
        <v>225</v>
      </c>
      <c r="F300" s="11">
        <v>40</v>
      </c>
      <c r="G300" s="53">
        <f t="shared" si="135"/>
        <v>9000</v>
      </c>
      <c r="H300" s="11"/>
      <c r="I300" s="10">
        <f t="shared" si="146"/>
        <v>9000</v>
      </c>
      <c r="J300" s="29" t="s">
        <v>158</v>
      </c>
      <c r="K300" s="29"/>
      <c r="L300" s="11">
        <v>50014279</v>
      </c>
      <c r="N300" s="5" t="s">
        <v>185</v>
      </c>
    </row>
    <row r="301" spans="1:15" ht="31.5" x14ac:dyDescent="0.2">
      <c r="A301" s="45"/>
      <c r="B301" s="55" t="s">
        <v>382</v>
      </c>
      <c r="C301" s="11">
        <v>20974</v>
      </c>
      <c r="D301" s="11">
        <v>21204</v>
      </c>
      <c r="E301" s="11">
        <f t="shared" si="145"/>
        <v>230</v>
      </c>
      <c r="F301" s="11">
        <v>40</v>
      </c>
      <c r="G301" s="53">
        <f t="shared" si="135"/>
        <v>9200</v>
      </c>
      <c r="H301" s="11"/>
      <c r="I301" s="10">
        <f t="shared" si="146"/>
        <v>9200</v>
      </c>
      <c r="J301" s="29" t="s">
        <v>158</v>
      </c>
      <c r="K301" s="29"/>
      <c r="L301" s="11">
        <v>50049518</v>
      </c>
      <c r="N301" s="5" t="s">
        <v>190</v>
      </c>
    </row>
    <row r="302" spans="1:15" ht="31.5" x14ac:dyDescent="0.2">
      <c r="A302" s="45"/>
      <c r="B302" s="55" t="s">
        <v>383</v>
      </c>
      <c r="C302" s="11">
        <v>11475</v>
      </c>
      <c r="D302" s="11">
        <v>11730</v>
      </c>
      <c r="E302" s="11">
        <f t="shared" si="145"/>
        <v>255</v>
      </c>
      <c r="F302" s="11">
        <v>40</v>
      </c>
      <c r="G302" s="53">
        <f t="shared" si="135"/>
        <v>10200</v>
      </c>
      <c r="H302" s="11"/>
      <c r="I302" s="10">
        <f t="shared" si="146"/>
        <v>10200</v>
      </c>
      <c r="J302" s="29" t="s">
        <v>158</v>
      </c>
      <c r="K302" s="29"/>
      <c r="L302" s="11">
        <v>116419</v>
      </c>
      <c r="N302" s="5" t="s">
        <v>257</v>
      </c>
    </row>
    <row r="303" spans="1:15" ht="31.5" x14ac:dyDescent="0.2">
      <c r="A303" s="45"/>
      <c r="B303" s="55" t="s">
        <v>384</v>
      </c>
      <c r="C303" s="11">
        <v>29490</v>
      </c>
      <c r="D303" s="11">
        <v>29490</v>
      </c>
      <c r="E303" s="11">
        <f t="shared" si="145"/>
        <v>0</v>
      </c>
      <c r="F303" s="11">
        <v>40</v>
      </c>
      <c r="G303" s="53">
        <f t="shared" si="135"/>
        <v>0</v>
      </c>
      <c r="H303" s="11"/>
      <c r="I303" s="10">
        <f t="shared" si="146"/>
        <v>0</v>
      </c>
      <c r="J303" s="29" t="s">
        <v>158</v>
      </c>
      <c r="K303" s="29"/>
      <c r="L303" s="11">
        <v>247581</v>
      </c>
      <c r="N303" s="5" t="s">
        <v>257</v>
      </c>
    </row>
    <row r="304" spans="1:15" ht="31.5" x14ac:dyDescent="0.2">
      <c r="A304" s="45"/>
      <c r="B304" s="55" t="s">
        <v>385</v>
      </c>
      <c r="C304" s="11">
        <v>28600</v>
      </c>
      <c r="D304" s="11">
        <v>29065</v>
      </c>
      <c r="E304" s="11">
        <f t="shared" si="145"/>
        <v>465</v>
      </c>
      <c r="F304" s="11">
        <v>40</v>
      </c>
      <c r="G304" s="53">
        <f t="shared" si="135"/>
        <v>18600</v>
      </c>
      <c r="H304" s="11"/>
      <c r="I304" s="10">
        <f t="shared" si="146"/>
        <v>18600</v>
      </c>
      <c r="J304" s="29" t="s">
        <v>158</v>
      </c>
      <c r="K304" s="29"/>
      <c r="L304" s="11">
        <v>53835809183</v>
      </c>
      <c r="N304" s="5" t="s">
        <v>258</v>
      </c>
    </row>
    <row r="305" spans="1:16" ht="31.5" x14ac:dyDescent="0.2">
      <c r="A305" s="45"/>
      <c r="B305" s="55" t="s">
        <v>386</v>
      </c>
      <c r="C305" s="11">
        <v>64620</v>
      </c>
      <c r="D305" s="11">
        <v>65405</v>
      </c>
      <c r="E305" s="11">
        <f t="shared" si="145"/>
        <v>785</v>
      </c>
      <c r="F305" s="11">
        <v>40</v>
      </c>
      <c r="G305" s="53">
        <f t="shared" si="135"/>
        <v>31400</v>
      </c>
      <c r="H305" s="11"/>
      <c r="I305" s="10">
        <f t="shared" si="146"/>
        <v>31400</v>
      </c>
      <c r="J305" s="29" t="s">
        <v>158</v>
      </c>
      <c r="K305" s="29"/>
      <c r="L305" s="11">
        <v>50043669</v>
      </c>
      <c r="N305" s="5" t="s">
        <v>171</v>
      </c>
    </row>
    <row r="306" spans="1:16" ht="31.5" x14ac:dyDescent="0.2">
      <c r="A306" s="45"/>
      <c r="B306" s="55" t="s">
        <v>388</v>
      </c>
      <c r="C306" s="11">
        <v>6008</v>
      </c>
      <c r="D306" s="11">
        <v>6185</v>
      </c>
      <c r="E306" s="11">
        <f t="shared" si="145"/>
        <v>177</v>
      </c>
      <c r="F306" s="11">
        <v>80</v>
      </c>
      <c r="G306" s="53">
        <f t="shared" si="135"/>
        <v>14160</v>
      </c>
      <c r="H306" s="11"/>
      <c r="I306" s="10">
        <f t="shared" si="146"/>
        <v>14160</v>
      </c>
      <c r="J306" s="29" t="s">
        <v>158</v>
      </c>
      <c r="K306" s="29"/>
      <c r="L306" s="11">
        <v>70308732838</v>
      </c>
      <c r="N306" s="5" t="s">
        <v>260</v>
      </c>
    </row>
    <row r="307" spans="1:16" ht="31.5" x14ac:dyDescent="0.2">
      <c r="A307" s="45"/>
      <c r="B307" s="55" t="s">
        <v>387</v>
      </c>
      <c r="C307" s="11">
        <v>17190</v>
      </c>
      <c r="D307" s="11">
        <v>17421</v>
      </c>
      <c r="E307" s="11">
        <f t="shared" si="145"/>
        <v>231</v>
      </c>
      <c r="F307" s="11">
        <v>40</v>
      </c>
      <c r="G307" s="53">
        <f t="shared" ref="G307:G314" si="147">E307*F307</f>
        <v>9240</v>
      </c>
      <c r="H307" s="11"/>
      <c r="I307" s="10">
        <f t="shared" ref="I307:I314" si="148">E307*F307+H307</f>
        <v>9240</v>
      </c>
      <c r="J307" s="29" t="s">
        <v>158</v>
      </c>
      <c r="K307" s="29"/>
      <c r="L307" s="11">
        <v>53835904637</v>
      </c>
      <c r="N307" s="5" t="s">
        <v>188</v>
      </c>
    </row>
    <row r="308" spans="1:16" ht="31.5" x14ac:dyDescent="0.2">
      <c r="A308" s="45"/>
      <c r="B308" s="55" t="s">
        <v>389</v>
      </c>
      <c r="C308" s="11">
        <v>23795</v>
      </c>
      <c r="D308" s="11">
        <v>24060</v>
      </c>
      <c r="E308" s="11">
        <f t="shared" si="145"/>
        <v>265</v>
      </c>
      <c r="F308" s="11">
        <v>40</v>
      </c>
      <c r="G308" s="53">
        <f t="shared" si="147"/>
        <v>10600</v>
      </c>
      <c r="H308" s="11"/>
      <c r="I308" s="10">
        <f t="shared" si="148"/>
        <v>10600</v>
      </c>
      <c r="J308" s="29" t="s">
        <v>158</v>
      </c>
      <c r="K308" s="29"/>
      <c r="L308" s="11">
        <v>53835905017</v>
      </c>
      <c r="N308" s="5" t="s">
        <v>188</v>
      </c>
    </row>
    <row r="309" spans="1:16" ht="31.5" x14ac:dyDescent="0.2">
      <c r="A309" s="45"/>
      <c r="B309" s="55" t="s">
        <v>390</v>
      </c>
      <c r="C309" s="11">
        <v>29865</v>
      </c>
      <c r="D309" s="11">
        <v>30270</v>
      </c>
      <c r="E309" s="11">
        <f t="shared" si="145"/>
        <v>405</v>
      </c>
      <c r="F309" s="11">
        <v>40</v>
      </c>
      <c r="G309" s="53">
        <f t="shared" si="147"/>
        <v>16200</v>
      </c>
      <c r="H309" s="11"/>
      <c r="I309" s="10">
        <f t="shared" si="148"/>
        <v>16200</v>
      </c>
      <c r="J309" s="29" t="s">
        <v>158</v>
      </c>
      <c r="K309" s="29"/>
      <c r="L309" s="11" t="s">
        <v>143</v>
      </c>
      <c r="N309" s="5" t="s">
        <v>164</v>
      </c>
    </row>
    <row r="310" spans="1:16" ht="31.5" x14ac:dyDescent="0.2">
      <c r="A310" s="45"/>
      <c r="B310" s="55" t="s">
        <v>391</v>
      </c>
      <c r="C310" s="11">
        <v>35181</v>
      </c>
      <c r="D310" s="11">
        <v>35640</v>
      </c>
      <c r="E310" s="11">
        <f t="shared" si="145"/>
        <v>459</v>
      </c>
      <c r="F310" s="11">
        <v>40</v>
      </c>
      <c r="G310" s="53">
        <f t="shared" si="147"/>
        <v>18360</v>
      </c>
      <c r="H310" s="11"/>
      <c r="I310" s="10">
        <f t="shared" si="148"/>
        <v>18360</v>
      </c>
      <c r="J310" s="29" t="s">
        <v>158</v>
      </c>
      <c r="K310" s="29"/>
      <c r="L310" s="11">
        <v>50049604</v>
      </c>
      <c r="N310" s="5" t="s">
        <v>180</v>
      </c>
    </row>
    <row r="311" spans="1:16" ht="31.5" x14ac:dyDescent="0.2">
      <c r="A311" s="45"/>
      <c r="B311" s="55" t="s">
        <v>392</v>
      </c>
      <c r="C311" s="11">
        <v>31650</v>
      </c>
      <c r="D311" s="11">
        <v>32110</v>
      </c>
      <c r="E311" s="11">
        <f t="shared" si="145"/>
        <v>460</v>
      </c>
      <c r="F311" s="11">
        <v>40</v>
      </c>
      <c r="G311" s="53">
        <f t="shared" si="147"/>
        <v>18400</v>
      </c>
      <c r="H311" s="11"/>
      <c r="I311" s="10">
        <f t="shared" si="148"/>
        <v>18400</v>
      </c>
      <c r="J311" s="29" t="s">
        <v>158</v>
      </c>
      <c r="K311" s="29"/>
      <c r="L311" s="11">
        <v>50049389</v>
      </c>
      <c r="N311" s="5" t="s">
        <v>182</v>
      </c>
    </row>
    <row r="312" spans="1:16" ht="31.5" x14ac:dyDescent="0.2">
      <c r="A312" s="45"/>
      <c r="B312" s="55" t="s">
        <v>393</v>
      </c>
      <c r="C312" s="11">
        <v>40627</v>
      </c>
      <c r="D312" s="11">
        <v>41152</v>
      </c>
      <c r="E312" s="11">
        <f t="shared" si="145"/>
        <v>525</v>
      </c>
      <c r="F312" s="11">
        <v>40</v>
      </c>
      <c r="G312" s="53">
        <f t="shared" si="147"/>
        <v>21000</v>
      </c>
      <c r="H312" s="11">
        <v>0</v>
      </c>
      <c r="I312" s="10">
        <f t="shared" si="148"/>
        <v>21000</v>
      </c>
      <c r="J312" s="29" t="s">
        <v>158</v>
      </c>
      <c r="K312" s="29"/>
      <c r="L312" s="11">
        <v>50043660</v>
      </c>
      <c r="N312" s="5" t="s">
        <v>178</v>
      </c>
    </row>
    <row r="313" spans="1:16" ht="31.5" x14ac:dyDescent="0.2">
      <c r="A313" s="45"/>
      <c r="B313" s="55" t="s">
        <v>375</v>
      </c>
      <c r="C313" s="11">
        <v>36750</v>
      </c>
      <c r="D313" s="11">
        <v>37465</v>
      </c>
      <c r="E313" s="11">
        <f t="shared" si="145"/>
        <v>715</v>
      </c>
      <c r="F313" s="11">
        <v>40</v>
      </c>
      <c r="G313" s="53">
        <f t="shared" si="147"/>
        <v>28600</v>
      </c>
      <c r="H313" s="11"/>
      <c r="I313" s="10">
        <f t="shared" si="148"/>
        <v>28600</v>
      </c>
      <c r="J313" s="29" t="s">
        <v>158</v>
      </c>
      <c r="K313" s="29"/>
      <c r="L313" s="11">
        <v>50049323</v>
      </c>
      <c r="N313" s="5" t="s">
        <v>395</v>
      </c>
    </row>
    <row r="314" spans="1:16" ht="31.5" x14ac:dyDescent="0.2">
      <c r="A314" s="8"/>
      <c r="B314" s="55" t="s">
        <v>338</v>
      </c>
      <c r="C314" s="11">
        <v>74198</v>
      </c>
      <c r="D314" s="11">
        <v>75627</v>
      </c>
      <c r="E314" s="11">
        <f t="shared" si="145"/>
        <v>1429</v>
      </c>
      <c r="F314" s="11">
        <v>40</v>
      </c>
      <c r="G314" s="53">
        <f t="shared" si="147"/>
        <v>57160</v>
      </c>
      <c r="H314" s="11">
        <v>0</v>
      </c>
      <c r="I314" s="10">
        <f t="shared" si="148"/>
        <v>57160</v>
      </c>
      <c r="J314" s="29" t="s">
        <v>158</v>
      </c>
      <c r="K314" s="29"/>
      <c r="L314" s="54">
        <v>50049335</v>
      </c>
      <c r="N314" s="5" t="s">
        <v>198</v>
      </c>
    </row>
    <row r="315" spans="1:16" x14ac:dyDescent="0.2">
      <c r="A315" s="45"/>
      <c r="B315" s="55"/>
      <c r="C315" s="11"/>
      <c r="D315" s="11"/>
      <c r="E315" s="11"/>
      <c r="F315" s="11"/>
      <c r="G315" s="53"/>
      <c r="H315" s="11"/>
      <c r="I315" s="10">
        <f t="shared" ref="I315:I337" si="149">E315*F315+H315</f>
        <v>0</v>
      </c>
      <c r="J315" s="29"/>
      <c r="K315" s="29"/>
      <c r="L315" s="11"/>
      <c r="N315" s="5">
        <v>284440</v>
      </c>
      <c r="O315" s="5"/>
    </row>
    <row r="316" spans="1:16" ht="31.5" x14ac:dyDescent="0.2">
      <c r="A316" s="8">
        <v>43414</v>
      </c>
      <c r="B316" s="55" t="s">
        <v>448</v>
      </c>
      <c r="C316" s="11">
        <v>4974</v>
      </c>
      <c r="D316" s="11">
        <v>4974</v>
      </c>
      <c r="E316" s="11">
        <f>D316-C316</f>
        <v>0</v>
      </c>
      <c r="F316" s="11">
        <v>40</v>
      </c>
      <c r="G316" s="53">
        <f t="shared" si="135"/>
        <v>0</v>
      </c>
      <c r="H316" s="11">
        <v>6756</v>
      </c>
      <c r="I316" s="10">
        <f t="shared" si="149"/>
        <v>6756</v>
      </c>
      <c r="J316" s="29" t="s">
        <v>159</v>
      </c>
      <c r="K316" s="29"/>
      <c r="L316" s="11" t="s">
        <v>118</v>
      </c>
      <c r="O316" s="6">
        <v>3378</v>
      </c>
      <c r="P316" s="5" t="s">
        <v>471</v>
      </c>
    </row>
    <row r="317" spans="1:16" x14ac:dyDescent="0.2">
      <c r="A317" s="8"/>
      <c r="B317" s="55" t="s">
        <v>468</v>
      </c>
      <c r="C317" s="11"/>
      <c r="D317" s="11"/>
      <c r="E317" s="11"/>
      <c r="F317" s="11"/>
      <c r="G317" s="53"/>
      <c r="H317" s="11"/>
      <c r="I317" s="10">
        <v>-1002</v>
      </c>
      <c r="J317" s="29" t="s">
        <v>159</v>
      </c>
      <c r="K317" s="29"/>
      <c r="L317" s="11"/>
    </row>
    <row r="318" spans="1:16" ht="47.25" x14ac:dyDescent="0.2">
      <c r="A318" s="8">
        <v>43414</v>
      </c>
      <c r="B318" s="55" t="s">
        <v>119</v>
      </c>
      <c r="C318" s="11">
        <v>12411</v>
      </c>
      <c r="D318" s="11">
        <v>12411</v>
      </c>
      <c r="E318" s="11">
        <f t="shared" ref="E318:E326" si="150">D318-C318</f>
        <v>0</v>
      </c>
      <c r="F318" s="11">
        <v>1</v>
      </c>
      <c r="G318" s="53">
        <f t="shared" si="135"/>
        <v>0</v>
      </c>
      <c r="H318" s="11">
        <v>0</v>
      </c>
      <c r="I318" s="10">
        <f t="shared" si="149"/>
        <v>0</v>
      </c>
      <c r="J318" s="29" t="s">
        <v>158</v>
      </c>
      <c r="K318" s="29"/>
      <c r="L318" s="54">
        <v>9026042023145</v>
      </c>
    </row>
    <row r="319" spans="1:16" ht="47.25" x14ac:dyDescent="0.2">
      <c r="A319" s="45"/>
      <c r="B319" s="55" t="s">
        <v>120</v>
      </c>
      <c r="C319" s="11">
        <v>31240</v>
      </c>
      <c r="D319" s="11">
        <v>31240</v>
      </c>
      <c r="E319" s="11">
        <f t="shared" si="150"/>
        <v>0</v>
      </c>
      <c r="F319" s="11">
        <v>1</v>
      </c>
      <c r="G319" s="53">
        <f t="shared" si="135"/>
        <v>0</v>
      </c>
      <c r="H319" s="11"/>
      <c r="I319" s="10">
        <f t="shared" si="149"/>
        <v>0</v>
      </c>
      <c r="J319" s="29" t="s">
        <v>158</v>
      </c>
      <c r="K319" s="29"/>
      <c r="L319" s="54">
        <v>9026028003129</v>
      </c>
    </row>
    <row r="320" spans="1:16" ht="47.25" x14ac:dyDescent="0.2">
      <c r="A320" s="45"/>
      <c r="B320" s="55" t="s">
        <v>311</v>
      </c>
      <c r="C320" s="11">
        <v>118321</v>
      </c>
      <c r="D320" s="11">
        <v>118321</v>
      </c>
      <c r="E320" s="11">
        <f t="shared" si="150"/>
        <v>0</v>
      </c>
      <c r="F320" s="11">
        <v>1</v>
      </c>
      <c r="G320" s="53">
        <f t="shared" si="135"/>
        <v>0</v>
      </c>
      <c r="H320" s="11"/>
      <c r="I320" s="10">
        <f t="shared" si="149"/>
        <v>0</v>
      </c>
      <c r="J320" s="29" t="s">
        <v>158</v>
      </c>
      <c r="K320" s="29"/>
      <c r="L320" s="54">
        <v>9026027016392</v>
      </c>
    </row>
    <row r="321" spans="1:12" ht="47.25" x14ac:dyDescent="0.2">
      <c r="A321" s="45"/>
      <c r="B321" s="55" t="s">
        <v>121</v>
      </c>
      <c r="C321" s="11">
        <v>5171</v>
      </c>
      <c r="D321" s="11">
        <v>5171</v>
      </c>
      <c r="E321" s="11">
        <f t="shared" si="150"/>
        <v>0</v>
      </c>
      <c r="F321" s="11">
        <v>10</v>
      </c>
      <c r="G321" s="53">
        <f t="shared" si="135"/>
        <v>0</v>
      </c>
      <c r="H321" s="11"/>
      <c r="I321" s="10">
        <f t="shared" si="149"/>
        <v>0</v>
      </c>
      <c r="J321" s="29" t="s">
        <v>158</v>
      </c>
      <c r="K321" s="29"/>
      <c r="L321" s="11">
        <v>50049246</v>
      </c>
    </row>
    <row r="322" spans="1:12" ht="47.25" x14ac:dyDescent="0.2">
      <c r="A322" s="8"/>
      <c r="B322" s="55" t="s">
        <v>122</v>
      </c>
      <c r="C322" s="11">
        <v>16286</v>
      </c>
      <c r="D322" s="11">
        <v>16286</v>
      </c>
      <c r="E322" s="11">
        <f t="shared" si="150"/>
        <v>0</v>
      </c>
      <c r="F322" s="11">
        <v>1</v>
      </c>
      <c r="G322" s="53">
        <f t="shared" si="135"/>
        <v>0</v>
      </c>
      <c r="H322" s="11"/>
      <c r="I322" s="10">
        <f t="shared" si="149"/>
        <v>0</v>
      </c>
      <c r="J322" s="29" t="s">
        <v>158</v>
      </c>
      <c r="K322" s="29"/>
      <c r="L322" s="11">
        <v>487701</v>
      </c>
    </row>
    <row r="323" spans="1:12" ht="47.25" x14ac:dyDescent="0.2">
      <c r="A323" s="8"/>
      <c r="B323" s="55" t="s">
        <v>123</v>
      </c>
      <c r="C323" s="11">
        <v>50203</v>
      </c>
      <c r="D323" s="11">
        <v>50203</v>
      </c>
      <c r="E323" s="11">
        <f t="shared" si="150"/>
        <v>0</v>
      </c>
      <c r="F323" s="11">
        <v>1</v>
      </c>
      <c r="G323" s="53">
        <f t="shared" si="135"/>
        <v>0</v>
      </c>
      <c r="H323" s="11"/>
      <c r="I323" s="10">
        <f t="shared" si="149"/>
        <v>0</v>
      </c>
      <c r="J323" s="29" t="s">
        <v>158</v>
      </c>
      <c r="K323" s="29"/>
      <c r="L323" s="11">
        <v>487703</v>
      </c>
    </row>
    <row r="324" spans="1:12" ht="47.25" x14ac:dyDescent="0.2">
      <c r="A324" s="45"/>
      <c r="B324" s="55" t="s">
        <v>124</v>
      </c>
      <c r="C324" s="11">
        <v>21504</v>
      </c>
      <c r="D324" s="11">
        <v>21504</v>
      </c>
      <c r="E324" s="11">
        <f t="shared" si="150"/>
        <v>0</v>
      </c>
      <c r="F324" s="11">
        <v>1</v>
      </c>
      <c r="G324" s="53">
        <f t="shared" si="135"/>
        <v>0</v>
      </c>
      <c r="H324" s="11"/>
      <c r="I324" s="10">
        <f t="shared" si="149"/>
        <v>0</v>
      </c>
      <c r="J324" s="29" t="s">
        <v>158</v>
      </c>
      <c r="K324" s="29"/>
      <c r="L324" s="11">
        <v>484943</v>
      </c>
    </row>
    <row r="325" spans="1:12" ht="47.25" x14ac:dyDescent="0.2">
      <c r="A325" s="45"/>
      <c r="B325" s="55" t="s">
        <v>125</v>
      </c>
      <c r="C325" s="11">
        <v>54683</v>
      </c>
      <c r="D325" s="11">
        <v>54683</v>
      </c>
      <c r="E325" s="11">
        <f t="shared" si="150"/>
        <v>0</v>
      </c>
      <c r="F325" s="11">
        <v>1</v>
      </c>
      <c r="G325" s="53">
        <f t="shared" si="135"/>
        <v>0</v>
      </c>
      <c r="H325" s="11"/>
      <c r="I325" s="10">
        <f t="shared" si="149"/>
        <v>0</v>
      </c>
      <c r="J325" s="29" t="s">
        <v>158</v>
      </c>
      <c r="K325" s="29"/>
      <c r="L325" s="11">
        <v>486945</v>
      </c>
    </row>
    <row r="326" spans="1:12" ht="47.25" x14ac:dyDescent="0.2">
      <c r="A326" s="45"/>
      <c r="B326" s="55" t="s">
        <v>359</v>
      </c>
      <c r="C326" s="11">
        <v>29872</v>
      </c>
      <c r="D326" s="11">
        <v>29872</v>
      </c>
      <c r="E326" s="11">
        <f t="shared" si="150"/>
        <v>0</v>
      </c>
      <c r="F326" s="11">
        <v>1</v>
      </c>
      <c r="G326" s="53">
        <f t="shared" si="135"/>
        <v>0</v>
      </c>
      <c r="H326" s="11"/>
      <c r="I326" s="10">
        <f t="shared" si="149"/>
        <v>0</v>
      </c>
      <c r="J326" s="29" t="s">
        <v>158</v>
      </c>
      <c r="K326" s="29"/>
      <c r="L326" s="11">
        <v>486941</v>
      </c>
    </row>
    <row r="327" spans="1:12" ht="47.25" x14ac:dyDescent="0.2">
      <c r="A327" s="8"/>
      <c r="B327" s="55" t="s">
        <v>126</v>
      </c>
      <c r="C327" s="11">
        <v>15081</v>
      </c>
      <c r="D327" s="11">
        <v>15081</v>
      </c>
      <c r="E327" s="11">
        <f t="shared" ref="E327:E344" si="151">D327-C327</f>
        <v>0</v>
      </c>
      <c r="F327" s="11">
        <v>1</v>
      </c>
      <c r="G327" s="53">
        <f t="shared" si="135"/>
        <v>0</v>
      </c>
      <c r="H327" s="11"/>
      <c r="I327" s="10">
        <f t="shared" si="149"/>
        <v>0</v>
      </c>
      <c r="J327" s="29" t="s">
        <v>158</v>
      </c>
      <c r="K327" s="29"/>
      <c r="L327" s="54">
        <v>603571209845040</v>
      </c>
    </row>
    <row r="328" spans="1:12" ht="47.25" x14ac:dyDescent="0.2">
      <c r="A328" s="8"/>
      <c r="B328" s="55" t="s">
        <v>360</v>
      </c>
      <c r="C328" s="11">
        <v>19272</v>
      </c>
      <c r="D328" s="11">
        <v>19272</v>
      </c>
      <c r="E328" s="11">
        <f t="shared" si="151"/>
        <v>0</v>
      </c>
      <c r="F328" s="11">
        <v>1</v>
      </c>
      <c r="G328" s="53">
        <f>E328*F328</f>
        <v>0</v>
      </c>
      <c r="H328" s="11"/>
      <c r="I328" s="10">
        <f t="shared" si="149"/>
        <v>0</v>
      </c>
      <c r="J328" s="29" t="s">
        <v>158</v>
      </c>
      <c r="K328" s="29"/>
      <c r="L328" s="54">
        <v>7882044000566</v>
      </c>
    </row>
    <row r="329" spans="1:12" ht="47.25" x14ac:dyDescent="0.2">
      <c r="A329" s="8"/>
      <c r="B329" s="55" t="s">
        <v>359</v>
      </c>
      <c r="C329" s="11">
        <v>15796</v>
      </c>
      <c r="D329" s="11">
        <v>15796</v>
      </c>
      <c r="E329" s="11">
        <f t="shared" ref="E329:E330" si="152">D329-C329</f>
        <v>0</v>
      </c>
      <c r="F329" s="11">
        <v>1</v>
      </c>
      <c r="G329" s="53">
        <f t="shared" ref="G329:G330" si="153">E329*F329</f>
        <v>0</v>
      </c>
      <c r="H329" s="11"/>
      <c r="I329" s="10">
        <f t="shared" ref="I329:I330" si="154">E329*F329+H329</f>
        <v>0</v>
      </c>
      <c r="J329" s="29" t="s">
        <v>158</v>
      </c>
      <c r="K329" s="29"/>
      <c r="L329" s="54">
        <v>7791039014174</v>
      </c>
    </row>
    <row r="330" spans="1:12" ht="47.25" x14ac:dyDescent="0.2">
      <c r="A330" s="8"/>
      <c r="B330" s="55" t="s">
        <v>405</v>
      </c>
      <c r="C330" s="11">
        <v>22757</v>
      </c>
      <c r="D330" s="11">
        <v>22757</v>
      </c>
      <c r="E330" s="11">
        <f t="shared" si="152"/>
        <v>0</v>
      </c>
      <c r="F330" s="11">
        <v>1</v>
      </c>
      <c r="G330" s="53">
        <f t="shared" si="153"/>
        <v>0</v>
      </c>
      <c r="H330" s="11"/>
      <c r="I330" s="10">
        <f t="shared" si="154"/>
        <v>0</v>
      </c>
      <c r="J330" s="29" t="s">
        <v>158</v>
      </c>
      <c r="K330" s="29"/>
      <c r="L330" s="54">
        <v>7807039000213</v>
      </c>
    </row>
    <row r="331" spans="1:12" ht="47.25" x14ac:dyDescent="0.2">
      <c r="A331" s="8"/>
      <c r="B331" s="55" t="s">
        <v>473</v>
      </c>
      <c r="C331" s="11">
        <v>3766</v>
      </c>
      <c r="D331" s="11">
        <v>3766</v>
      </c>
      <c r="E331" s="11">
        <f t="shared" ref="E331" si="155">D331-C331</f>
        <v>0</v>
      </c>
      <c r="F331" s="11">
        <v>1</v>
      </c>
      <c r="G331" s="53">
        <f t="shared" ref="G331" si="156">E331*F331</f>
        <v>0</v>
      </c>
      <c r="H331" s="11"/>
      <c r="I331" s="10">
        <f t="shared" ref="I331" si="157">E331*F331+H331</f>
        <v>0</v>
      </c>
      <c r="J331" s="29" t="s">
        <v>158</v>
      </c>
      <c r="K331" s="29"/>
      <c r="L331" s="54">
        <v>603480808879045</v>
      </c>
    </row>
    <row r="332" spans="1:12" ht="47.25" x14ac:dyDescent="0.2">
      <c r="A332" s="45">
        <v>40531</v>
      </c>
      <c r="B332" s="55" t="s">
        <v>127</v>
      </c>
      <c r="C332" s="11">
        <v>227657</v>
      </c>
      <c r="D332" s="11">
        <v>233357</v>
      </c>
      <c r="E332" s="11">
        <f t="shared" si="151"/>
        <v>5700</v>
      </c>
      <c r="F332" s="11">
        <v>1</v>
      </c>
      <c r="G332" s="53">
        <f t="shared" si="135"/>
        <v>5700</v>
      </c>
      <c r="H332" s="11">
        <v>10</v>
      </c>
      <c r="I332" s="10">
        <f t="shared" si="149"/>
        <v>5710</v>
      </c>
      <c r="J332" s="29" t="s">
        <v>158</v>
      </c>
      <c r="K332" s="29"/>
      <c r="L332" s="54">
        <v>747870709085202</v>
      </c>
    </row>
    <row r="333" spans="1:12" ht="31.5" x14ac:dyDescent="0.2">
      <c r="A333" s="45">
        <v>40532</v>
      </c>
      <c r="B333" s="55" t="s">
        <v>128</v>
      </c>
      <c r="C333" s="11">
        <v>63500</v>
      </c>
      <c r="D333" s="11">
        <v>64000</v>
      </c>
      <c r="E333" s="11">
        <f t="shared" si="151"/>
        <v>500</v>
      </c>
      <c r="F333" s="11">
        <v>1</v>
      </c>
      <c r="G333" s="53">
        <f t="shared" si="135"/>
        <v>500</v>
      </c>
      <c r="H333" s="11">
        <v>0</v>
      </c>
      <c r="I333" s="10">
        <f t="shared" si="149"/>
        <v>500</v>
      </c>
      <c r="J333" s="29" t="s">
        <v>158</v>
      </c>
      <c r="K333" s="29"/>
      <c r="L333" s="11">
        <v>103984</v>
      </c>
    </row>
    <row r="334" spans="1:12" ht="31.5" x14ac:dyDescent="0.2">
      <c r="A334" s="8">
        <v>40533</v>
      </c>
      <c r="B334" s="55" t="s">
        <v>406</v>
      </c>
      <c r="C334" s="11">
        <v>3253</v>
      </c>
      <c r="D334" s="11">
        <v>3330</v>
      </c>
      <c r="E334" s="11">
        <f t="shared" si="151"/>
        <v>77</v>
      </c>
      <c r="F334" s="11">
        <v>40</v>
      </c>
      <c r="G334" s="53">
        <f>E334*F334</f>
        <v>3080</v>
      </c>
      <c r="H334" s="11">
        <v>10</v>
      </c>
      <c r="I334" s="10">
        <f t="shared" si="149"/>
        <v>3090</v>
      </c>
      <c r="J334" s="29" t="s">
        <v>158</v>
      </c>
      <c r="K334" s="29"/>
      <c r="L334" s="54">
        <v>108656602008624</v>
      </c>
    </row>
    <row r="335" spans="1:12" ht="31.5" x14ac:dyDescent="0.2">
      <c r="A335" s="8"/>
      <c r="B335" s="55" t="s">
        <v>556</v>
      </c>
      <c r="C335" s="11">
        <v>17286</v>
      </c>
      <c r="D335" s="11">
        <v>17894</v>
      </c>
      <c r="E335" s="11">
        <f t="shared" ref="E335" si="158">D335-C335</f>
        <v>608</v>
      </c>
      <c r="F335" s="11">
        <v>1</v>
      </c>
      <c r="G335" s="53">
        <f>E335*F335</f>
        <v>608</v>
      </c>
      <c r="H335" s="11">
        <v>14</v>
      </c>
      <c r="I335" s="10">
        <f t="shared" ref="I335" si="159">E335*F335+H335</f>
        <v>622</v>
      </c>
      <c r="J335" s="29" t="s">
        <v>158</v>
      </c>
      <c r="K335" s="29"/>
      <c r="L335" s="54">
        <v>9081047011489</v>
      </c>
    </row>
    <row r="336" spans="1:12" ht="31.5" x14ac:dyDescent="0.2">
      <c r="A336" s="8">
        <v>40534</v>
      </c>
      <c r="B336" s="55" t="s">
        <v>129</v>
      </c>
      <c r="C336" s="11">
        <v>29500</v>
      </c>
      <c r="D336" s="11">
        <v>32460</v>
      </c>
      <c r="E336" s="11">
        <f t="shared" si="151"/>
        <v>2960</v>
      </c>
      <c r="F336" s="11">
        <v>1</v>
      </c>
      <c r="G336" s="53">
        <f t="shared" si="135"/>
        <v>2960</v>
      </c>
      <c r="H336" s="11">
        <v>13</v>
      </c>
      <c r="I336" s="10">
        <f t="shared" si="149"/>
        <v>2973</v>
      </c>
      <c r="J336" s="29" t="s">
        <v>158</v>
      </c>
      <c r="K336" s="29"/>
      <c r="L336" s="54">
        <v>913003500038</v>
      </c>
    </row>
    <row r="337" spans="1:14" ht="31.5" x14ac:dyDescent="0.2">
      <c r="A337" s="45">
        <v>40536</v>
      </c>
      <c r="B337" s="55" t="s">
        <v>354</v>
      </c>
      <c r="C337" s="11">
        <v>5233</v>
      </c>
      <c r="D337" s="11">
        <v>5233</v>
      </c>
      <c r="E337" s="11">
        <f t="shared" si="151"/>
        <v>0</v>
      </c>
      <c r="F337" s="11">
        <v>1</v>
      </c>
      <c r="G337" s="53">
        <f t="shared" si="135"/>
        <v>0</v>
      </c>
      <c r="H337" s="11">
        <v>400</v>
      </c>
      <c r="I337" s="10">
        <f t="shared" si="149"/>
        <v>400</v>
      </c>
      <c r="J337" s="29" t="s">
        <v>158</v>
      </c>
      <c r="K337" s="29"/>
      <c r="L337" s="11">
        <v>191843</v>
      </c>
      <c r="N337" s="5" t="s">
        <v>368</v>
      </c>
    </row>
    <row r="338" spans="1:14" ht="31.5" x14ac:dyDescent="0.2">
      <c r="A338" s="45">
        <v>40537</v>
      </c>
      <c r="B338" s="55" t="s">
        <v>130</v>
      </c>
      <c r="C338" s="11">
        <v>13037</v>
      </c>
      <c r="D338" s="11">
        <v>13980</v>
      </c>
      <c r="E338" s="11">
        <f t="shared" si="151"/>
        <v>943</v>
      </c>
      <c r="F338" s="11">
        <v>1</v>
      </c>
      <c r="G338" s="53">
        <f t="shared" si="135"/>
        <v>943</v>
      </c>
      <c r="H338" s="11">
        <v>7</v>
      </c>
      <c r="I338" s="10">
        <f t="shared" ref="I338:I363" si="160">E338*F338+H338</f>
        <v>950</v>
      </c>
      <c r="J338" s="29" t="s">
        <v>158</v>
      </c>
      <c r="K338" s="29"/>
      <c r="L338" s="54">
        <v>9026047000178</v>
      </c>
    </row>
    <row r="339" spans="1:14" ht="31.5" x14ac:dyDescent="0.2">
      <c r="A339" s="8"/>
      <c r="B339" s="55" t="s">
        <v>131</v>
      </c>
      <c r="C339" s="11">
        <v>18329</v>
      </c>
      <c r="D339" s="11">
        <v>18715</v>
      </c>
      <c r="E339" s="11">
        <f t="shared" si="151"/>
        <v>386</v>
      </c>
      <c r="F339" s="11">
        <v>1</v>
      </c>
      <c r="G339" s="53">
        <f t="shared" si="135"/>
        <v>386</v>
      </c>
      <c r="H339" s="11">
        <v>13</v>
      </c>
      <c r="I339" s="10">
        <f t="shared" si="160"/>
        <v>399</v>
      </c>
      <c r="J339" s="29" t="s">
        <v>158</v>
      </c>
      <c r="K339" s="29"/>
      <c r="L339" s="54">
        <v>9026047001514</v>
      </c>
    </row>
    <row r="340" spans="1:14" ht="47.25" x14ac:dyDescent="0.2">
      <c r="A340" s="8">
        <v>40538</v>
      </c>
      <c r="B340" s="55" t="s">
        <v>132</v>
      </c>
      <c r="C340" s="11">
        <v>4725.7</v>
      </c>
      <c r="D340" s="11">
        <v>4725.7</v>
      </c>
      <c r="E340" s="11">
        <f t="shared" si="151"/>
        <v>0</v>
      </c>
      <c r="F340" s="11">
        <v>6</v>
      </c>
      <c r="G340" s="53">
        <f t="shared" si="135"/>
        <v>0</v>
      </c>
      <c r="H340" s="11"/>
      <c r="I340" s="10">
        <f t="shared" si="160"/>
        <v>0</v>
      </c>
      <c r="J340" s="29" t="s">
        <v>158</v>
      </c>
      <c r="K340" s="29" t="s">
        <v>211</v>
      </c>
      <c r="L340" s="11">
        <v>885382</v>
      </c>
    </row>
    <row r="341" spans="1:14" ht="31.5" x14ac:dyDescent="0.2">
      <c r="A341" s="45">
        <v>40539</v>
      </c>
      <c r="B341" s="55" t="s">
        <v>133</v>
      </c>
      <c r="C341" s="11">
        <v>26480</v>
      </c>
      <c r="D341" s="11">
        <v>26480</v>
      </c>
      <c r="E341" s="11">
        <f t="shared" si="151"/>
        <v>0</v>
      </c>
      <c r="F341" s="11">
        <v>1</v>
      </c>
      <c r="G341" s="53">
        <f t="shared" si="135"/>
        <v>0</v>
      </c>
      <c r="H341" s="11"/>
      <c r="I341" s="10">
        <f t="shared" si="160"/>
        <v>0</v>
      </c>
      <c r="J341" s="29" t="s">
        <v>158</v>
      </c>
      <c r="K341" s="29" t="s">
        <v>211</v>
      </c>
      <c r="L341" s="11">
        <v>499525</v>
      </c>
      <c r="N341" s="5" t="s">
        <v>368</v>
      </c>
    </row>
    <row r="342" spans="1:14" ht="47.25" x14ac:dyDescent="0.2">
      <c r="A342" s="45">
        <v>40541</v>
      </c>
      <c r="B342" s="55" t="s">
        <v>233</v>
      </c>
      <c r="C342" s="11">
        <v>103807</v>
      </c>
      <c r="D342" s="11">
        <v>110625</v>
      </c>
      <c r="E342" s="11">
        <f t="shared" ref="E342" si="161">D342-C342</f>
        <v>6818</v>
      </c>
      <c r="F342" s="11">
        <v>1</v>
      </c>
      <c r="G342" s="53">
        <f t="shared" ref="G342" si="162">E342*F342</f>
        <v>6818</v>
      </c>
      <c r="H342" s="11">
        <v>18</v>
      </c>
      <c r="I342" s="10">
        <f t="shared" ref="I342" si="163">E342*F342+H342</f>
        <v>6836</v>
      </c>
      <c r="J342" s="29" t="s">
        <v>158</v>
      </c>
      <c r="K342" s="29"/>
      <c r="L342" s="54">
        <v>9026026006204</v>
      </c>
    </row>
    <row r="343" spans="1:14" ht="47.25" x14ac:dyDescent="0.2">
      <c r="A343" s="8">
        <v>40542</v>
      </c>
      <c r="B343" s="55" t="s">
        <v>535</v>
      </c>
      <c r="C343" s="11">
        <v>13730</v>
      </c>
      <c r="D343" s="11">
        <v>14550</v>
      </c>
      <c r="E343" s="11">
        <f t="shared" ref="E343" si="164">D343-C343</f>
        <v>820</v>
      </c>
      <c r="F343" s="11">
        <v>1</v>
      </c>
      <c r="G343" s="53">
        <f>E343*F343</f>
        <v>820</v>
      </c>
      <c r="H343" s="11">
        <v>14</v>
      </c>
      <c r="I343" s="10">
        <f>E343*F343+H343</f>
        <v>834</v>
      </c>
      <c r="J343" s="29" t="s">
        <v>158</v>
      </c>
      <c r="K343" s="29"/>
      <c r="L343" s="54">
        <v>9026046008379</v>
      </c>
    </row>
    <row r="344" spans="1:14" ht="47.25" x14ac:dyDescent="0.2">
      <c r="A344" s="8">
        <v>40544</v>
      </c>
      <c r="B344" s="55" t="s">
        <v>134</v>
      </c>
      <c r="C344" s="11">
        <v>6014</v>
      </c>
      <c r="D344" s="11">
        <v>6085</v>
      </c>
      <c r="E344" s="11">
        <f t="shared" si="151"/>
        <v>71</v>
      </c>
      <c r="F344" s="11">
        <v>1</v>
      </c>
      <c r="G344" s="53">
        <f t="shared" si="135"/>
        <v>71</v>
      </c>
      <c r="H344" s="11">
        <v>5</v>
      </c>
      <c r="I344" s="10">
        <f t="shared" si="160"/>
        <v>76</v>
      </c>
      <c r="J344" s="29" t="s">
        <v>158</v>
      </c>
      <c r="K344" s="29"/>
      <c r="L344" s="11">
        <v>456588</v>
      </c>
    </row>
    <row r="345" spans="1:14" ht="47.25" x14ac:dyDescent="0.2">
      <c r="A345" s="8"/>
      <c r="B345" s="55" t="s">
        <v>135</v>
      </c>
      <c r="C345" s="11">
        <v>57631</v>
      </c>
      <c r="D345" s="11">
        <v>59079</v>
      </c>
      <c r="E345" s="11">
        <f t="shared" ref="E345:E365" si="165">D345-C345</f>
        <v>1448</v>
      </c>
      <c r="F345" s="11">
        <v>1</v>
      </c>
      <c r="G345" s="53">
        <f t="shared" si="135"/>
        <v>1448</v>
      </c>
      <c r="H345" s="11">
        <v>5</v>
      </c>
      <c r="I345" s="10">
        <f t="shared" si="160"/>
        <v>1453</v>
      </c>
      <c r="J345" s="29" t="s">
        <v>158</v>
      </c>
      <c r="K345" s="29"/>
      <c r="L345" s="11">
        <v>228683</v>
      </c>
    </row>
    <row r="346" spans="1:14" ht="47.25" x14ac:dyDescent="0.2">
      <c r="A346" s="45"/>
      <c r="B346" s="55" t="s">
        <v>134</v>
      </c>
      <c r="C346" s="11">
        <v>119839</v>
      </c>
      <c r="D346" s="11">
        <v>123162</v>
      </c>
      <c r="E346" s="11">
        <f t="shared" si="165"/>
        <v>3323</v>
      </c>
      <c r="F346" s="11">
        <v>1</v>
      </c>
      <c r="G346" s="53">
        <f t="shared" si="135"/>
        <v>3323</v>
      </c>
      <c r="H346" s="11">
        <v>4</v>
      </c>
      <c r="I346" s="10">
        <f t="shared" si="160"/>
        <v>3327</v>
      </c>
      <c r="J346" s="29" t="s">
        <v>158</v>
      </c>
      <c r="K346" s="29"/>
      <c r="L346" s="11">
        <v>817745</v>
      </c>
    </row>
    <row r="347" spans="1:14" ht="31.5" x14ac:dyDescent="0.2">
      <c r="A347" s="45">
        <v>40545</v>
      </c>
      <c r="B347" s="55" t="s">
        <v>136</v>
      </c>
      <c r="C347" s="11">
        <v>28721</v>
      </c>
      <c r="D347" s="11">
        <v>28721</v>
      </c>
      <c r="E347" s="11">
        <f t="shared" si="165"/>
        <v>0</v>
      </c>
      <c r="F347" s="11">
        <v>1</v>
      </c>
      <c r="G347" s="53">
        <f t="shared" si="135"/>
        <v>0</v>
      </c>
      <c r="H347" s="11">
        <v>459</v>
      </c>
      <c r="I347" s="10">
        <f t="shared" si="160"/>
        <v>459</v>
      </c>
      <c r="J347" s="29" t="s">
        <v>158</v>
      </c>
      <c r="K347" s="29"/>
      <c r="L347" s="11">
        <v>129261</v>
      </c>
    </row>
    <row r="348" spans="1:14" ht="31.5" x14ac:dyDescent="0.2">
      <c r="A348" s="8">
        <v>40548</v>
      </c>
      <c r="B348" s="55" t="s">
        <v>301</v>
      </c>
      <c r="C348" s="11">
        <v>12624</v>
      </c>
      <c r="D348" s="11">
        <v>12624</v>
      </c>
      <c r="E348" s="11">
        <f t="shared" si="165"/>
        <v>0</v>
      </c>
      <c r="F348" s="11">
        <v>1</v>
      </c>
      <c r="G348" s="53">
        <f t="shared" si="135"/>
        <v>0</v>
      </c>
      <c r="H348" s="11">
        <v>0</v>
      </c>
      <c r="I348" s="10">
        <f t="shared" si="160"/>
        <v>0</v>
      </c>
      <c r="J348" s="29" t="s">
        <v>158</v>
      </c>
      <c r="K348" s="29" t="s">
        <v>211</v>
      </c>
      <c r="L348" s="11">
        <v>862960</v>
      </c>
    </row>
    <row r="349" spans="1:14" ht="47.25" x14ac:dyDescent="0.2">
      <c r="A349" s="8">
        <v>40549</v>
      </c>
      <c r="B349" s="55" t="s">
        <v>137</v>
      </c>
      <c r="C349" s="11">
        <v>18267</v>
      </c>
      <c r="D349" s="11">
        <v>18691</v>
      </c>
      <c r="E349" s="11">
        <f t="shared" si="165"/>
        <v>424</v>
      </c>
      <c r="F349" s="11">
        <v>1</v>
      </c>
      <c r="G349" s="53">
        <f t="shared" si="135"/>
        <v>424</v>
      </c>
      <c r="H349" s="11">
        <v>6</v>
      </c>
      <c r="I349" s="10">
        <f t="shared" si="160"/>
        <v>430</v>
      </c>
      <c r="J349" s="29" t="s">
        <v>158</v>
      </c>
      <c r="K349" s="29"/>
      <c r="L349" s="11">
        <v>61002840</v>
      </c>
    </row>
    <row r="350" spans="1:14" ht="31.5" x14ac:dyDescent="0.2">
      <c r="A350" s="45">
        <v>40550</v>
      </c>
      <c r="B350" s="55" t="s">
        <v>281</v>
      </c>
      <c r="C350" s="11">
        <v>55445</v>
      </c>
      <c r="D350" s="11">
        <v>56145</v>
      </c>
      <c r="E350" s="11">
        <f t="shared" si="165"/>
        <v>700</v>
      </c>
      <c r="F350" s="11">
        <v>1</v>
      </c>
      <c r="G350" s="53">
        <f t="shared" si="135"/>
        <v>700</v>
      </c>
      <c r="H350" s="11">
        <v>20</v>
      </c>
      <c r="I350" s="10">
        <f t="shared" si="160"/>
        <v>720</v>
      </c>
      <c r="J350" s="29" t="s">
        <v>158</v>
      </c>
      <c r="K350" s="29"/>
      <c r="L350" s="54">
        <v>7128703081912</v>
      </c>
    </row>
    <row r="351" spans="1:14" ht="47.25" x14ac:dyDescent="0.2">
      <c r="A351" s="45">
        <v>40551</v>
      </c>
      <c r="B351" s="55" t="s">
        <v>138</v>
      </c>
      <c r="C351" s="54">
        <v>3321</v>
      </c>
      <c r="D351" s="54">
        <v>3391</v>
      </c>
      <c r="E351" s="11">
        <f t="shared" si="165"/>
        <v>70</v>
      </c>
      <c r="F351" s="11">
        <v>120</v>
      </c>
      <c r="G351" s="53">
        <f t="shared" si="135"/>
        <v>8400</v>
      </c>
      <c r="H351" s="11">
        <v>1415</v>
      </c>
      <c r="I351" s="10">
        <f t="shared" si="160"/>
        <v>9815</v>
      </c>
      <c r="J351" s="29" t="s">
        <v>159</v>
      </c>
      <c r="K351" s="29"/>
      <c r="L351" s="54">
        <v>711170308603407</v>
      </c>
    </row>
    <row r="352" spans="1:14" ht="31.5" x14ac:dyDescent="0.2">
      <c r="A352" s="8">
        <v>40553</v>
      </c>
      <c r="B352" s="55" t="s">
        <v>268</v>
      </c>
      <c r="C352" s="11">
        <v>3167</v>
      </c>
      <c r="D352" s="11">
        <v>3232</v>
      </c>
      <c r="E352" s="11">
        <f>D352-C352</f>
        <v>65</v>
      </c>
      <c r="F352" s="11">
        <v>1</v>
      </c>
      <c r="G352" s="53">
        <f>E352*F352</f>
        <v>65</v>
      </c>
      <c r="H352" s="11">
        <v>4</v>
      </c>
      <c r="I352" s="10">
        <f>E352*F352+H352</f>
        <v>69</v>
      </c>
      <c r="J352" s="29" t="s">
        <v>158</v>
      </c>
      <c r="K352" s="29"/>
      <c r="L352" s="54">
        <v>603580508937934</v>
      </c>
    </row>
    <row r="353" spans="1:14" ht="31.5" x14ac:dyDescent="0.2">
      <c r="A353" s="45">
        <v>40555</v>
      </c>
      <c r="B353" s="55" t="s">
        <v>278</v>
      </c>
      <c r="C353" s="11">
        <v>61855</v>
      </c>
      <c r="D353" s="11">
        <v>63431</v>
      </c>
      <c r="E353" s="11">
        <f t="shared" si="165"/>
        <v>1576</v>
      </c>
      <c r="F353" s="11">
        <v>1</v>
      </c>
      <c r="G353" s="53">
        <f t="shared" si="135"/>
        <v>1576</v>
      </c>
      <c r="H353" s="11">
        <v>14</v>
      </c>
      <c r="I353" s="10">
        <f t="shared" si="160"/>
        <v>1590</v>
      </c>
      <c r="J353" s="29" t="s">
        <v>158</v>
      </c>
      <c r="K353" s="29"/>
      <c r="L353" s="11">
        <v>405623</v>
      </c>
    </row>
    <row r="354" spans="1:14" ht="31.5" x14ac:dyDescent="0.2">
      <c r="A354" s="45"/>
      <c r="B354" s="55" t="s">
        <v>139</v>
      </c>
      <c r="C354" s="11">
        <v>52500</v>
      </c>
      <c r="D354" s="11">
        <v>55679</v>
      </c>
      <c r="E354" s="11">
        <f>D354-C354</f>
        <v>3179</v>
      </c>
      <c r="F354" s="11">
        <v>1</v>
      </c>
      <c r="G354" s="53">
        <f>E354*F354</f>
        <v>3179</v>
      </c>
      <c r="H354" s="11">
        <v>10</v>
      </c>
      <c r="I354" s="10">
        <f>E354*F354+H354</f>
        <v>3189</v>
      </c>
      <c r="J354" s="29" t="s">
        <v>158</v>
      </c>
      <c r="K354" s="29"/>
      <c r="L354" s="54">
        <v>7085045000001</v>
      </c>
    </row>
    <row r="355" spans="1:14" ht="47.25" x14ac:dyDescent="0.2">
      <c r="A355" s="45">
        <v>40556</v>
      </c>
      <c r="B355" s="55" t="s">
        <v>267</v>
      </c>
      <c r="C355" s="11">
        <v>7423</v>
      </c>
      <c r="D355" s="11">
        <v>7463</v>
      </c>
      <c r="E355" s="11">
        <f>D355-C355</f>
        <v>40</v>
      </c>
      <c r="F355" s="11">
        <v>1</v>
      </c>
      <c r="G355" s="53">
        <f>E355*F355</f>
        <v>40</v>
      </c>
      <c r="H355" s="11">
        <v>4</v>
      </c>
      <c r="I355" s="10">
        <f>E355*F355+H355</f>
        <v>44</v>
      </c>
      <c r="J355" s="29" t="s">
        <v>158</v>
      </c>
      <c r="K355" s="29"/>
      <c r="L355" s="54">
        <v>298743</v>
      </c>
    </row>
    <row r="356" spans="1:14" ht="47.25" x14ac:dyDescent="0.2">
      <c r="A356" s="8">
        <v>40557</v>
      </c>
      <c r="B356" s="55" t="s">
        <v>306</v>
      </c>
      <c r="C356" s="11">
        <v>2576</v>
      </c>
      <c r="D356" s="11">
        <v>2619</v>
      </c>
      <c r="E356" s="11">
        <f t="shared" si="165"/>
        <v>43</v>
      </c>
      <c r="F356" s="11">
        <v>1</v>
      </c>
      <c r="G356" s="53">
        <f t="shared" si="135"/>
        <v>43</v>
      </c>
      <c r="H356" s="11">
        <v>6</v>
      </c>
      <c r="I356" s="10">
        <f t="shared" si="160"/>
        <v>49</v>
      </c>
      <c r="J356" s="29" t="s">
        <v>158</v>
      </c>
      <c r="K356" s="29"/>
      <c r="L356" s="11">
        <v>705448</v>
      </c>
    </row>
    <row r="357" spans="1:14" ht="31.5" x14ac:dyDescent="0.2">
      <c r="A357" s="45">
        <v>40558</v>
      </c>
      <c r="B357" s="55" t="s">
        <v>140</v>
      </c>
      <c r="C357" s="11">
        <v>23804</v>
      </c>
      <c r="D357" s="11">
        <v>23804</v>
      </c>
      <c r="E357" s="11">
        <f t="shared" si="165"/>
        <v>0</v>
      </c>
      <c r="F357" s="11">
        <v>1</v>
      </c>
      <c r="G357" s="53">
        <f t="shared" si="135"/>
        <v>0</v>
      </c>
      <c r="H357" s="11">
        <v>10</v>
      </c>
      <c r="I357" s="10">
        <f t="shared" si="160"/>
        <v>10</v>
      </c>
      <c r="J357" s="29" t="s">
        <v>158</v>
      </c>
      <c r="K357" s="29" t="s">
        <v>211</v>
      </c>
      <c r="L357" s="11">
        <v>660068876</v>
      </c>
    </row>
    <row r="358" spans="1:14" ht="31.5" x14ac:dyDescent="0.2">
      <c r="A358" s="45">
        <v>40560</v>
      </c>
      <c r="B358" s="55" t="s">
        <v>361</v>
      </c>
      <c r="C358" s="11">
        <v>104330</v>
      </c>
      <c r="D358" s="11">
        <v>106634</v>
      </c>
      <c r="E358" s="11">
        <f t="shared" si="165"/>
        <v>2304</v>
      </c>
      <c r="F358" s="11">
        <v>1</v>
      </c>
      <c r="G358" s="53">
        <f t="shared" si="135"/>
        <v>2304</v>
      </c>
      <c r="H358" s="11">
        <v>16</v>
      </c>
      <c r="I358" s="10">
        <f t="shared" si="160"/>
        <v>2320</v>
      </c>
      <c r="J358" s="29" t="s">
        <v>158</v>
      </c>
      <c r="K358" s="29"/>
      <c r="L358" s="54">
        <v>747973</v>
      </c>
    </row>
    <row r="359" spans="1:14" ht="31.5" x14ac:dyDescent="0.2">
      <c r="A359" s="45">
        <v>40561</v>
      </c>
      <c r="B359" s="55" t="s">
        <v>141</v>
      </c>
      <c r="C359" s="11">
        <v>7170</v>
      </c>
      <c r="D359" s="11">
        <v>7592</v>
      </c>
      <c r="E359" s="11">
        <f t="shared" si="165"/>
        <v>422</v>
      </c>
      <c r="F359" s="11">
        <v>1</v>
      </c>
      <c r="G359" s="53">
        <f t="shared" si="135"/>
        <v>422</v>
      </c>
      <c r="H359" s="11">
        <v>4</v>
      </c>
      <c r="I359" s="10">
        <f t="shared" si="160"/>
        <v>426</v>
      </c>
      <c r="J359" s="29" t="s">
        <v>158</v>
      </c>
      <c r="K359" s="29"/>
      <c r="L359" s="11" t="s">
        <v>142</v>
      </c>
    </row>
    <row r="360" spans="1:14" ht="31.5" x14ac:dyDescent="0.2">
      <c r="A360" s="45"/>
      <c r="B360" s="55" t="s">
        <v>231</v>
      </c>
      <c r="C360" s="11">
        <v>19575</v>
      </c>
      <c r="D360" s="11">
        <v>19851</v>
      </c>
      <c r="E360" s="11">
        <f>D360-C360</f>
        <v>276</v>
      </c>
      <c r="F360" s="11">
        <v>1</v>
      </c>
      <c r="G360" s="53">
        <f>E360*F360</f>
        <v>276</v>
      </c>
      <c r="H360" s="11">
        <v>5</v>
      </c>
      <c r="I360" s="10">
        <f>E360*F360+H360</f>
        <v>281</v>
      </c>
      <c r="J360" s="29" t="s">
        <v>158</v>
      </c>
      <c r="K360" s="29"/>
      <c r="L360" s="54">
        <v>603580508895106</v>
      </c>
    </row>
    <row r="361" spans="1:14" ht="31.5" x14ac:dyDescent="0.2">
      <c r="A361" s="8">
        <v>40565</v>
      </c>
      <c r="B361" s="55" t="s">
        <v>269</v>
      </c>
      <c r="C361" s="11">
        <v>3486</v>
      </c>
      <c r="D361" s="11">
        <v>3826</v>
      </c>
      <c r="E361" s="11">
        <f t="shared" si="165"/>
        <v>340</v>
      </c>
      <c r="F361" s="11">
        <v>1</v>
      </c>
      <c r="G361" s="53">
        <f>E361*F361</f>
        <v>340</v>
      </c>
      <c r="H361" s="11">
        <v>4</v>
      </c>
      <c r="I361" s="10">
        <f t="shared" si="160"/>
        <v>344</v>
      </c>
      <c r="J361" s="29" t="s">
        <v>158</v>
      </c>
      <c r="K361" s="29"/>
      <c r="L361" s="11">
        <v>108018514</v>
      </c>
    </row>
    <row r="362" spans="1:14" ht="31.5" x14ac:dyDescent="0.2">
      <c r="A362" s="8">
        <v>40566</v>
      </c>
      <c r="B362" s="55" t="s">
        <v>270</v>
      </c>
      <c r="C362" s="11">
        <v>4125</v>
      </c>
      <c r="D362" s="11">
        <v>4322</v>
      </c>
      <c r="E362" s="11">
        <f t="shared" si="165"/>
        <v>197</v>
      </c>
      <c r="F362" s="11">
        <v>1</v>
      </c>
      <c r="G362" s="53">
        <f>E362*F362</f>
        <v>197</v>
      </c>
      <c r="H362" s="11">
        <v>5</v>
      </c>
      <c r="I362" s="10">
        <f t="shared" si="160"/>
        <v>202</v>
      </c>
      <c r="J362" s="29" t="s">
        <v>158</v>
      </c>
      <c r="K362" s="29"/>
      <c r="L362" s="54">
        <v>71297090447865</v>
      </c>
    </row>
    <row r="363" spans="1:14" ht="31.5" x14ac:dyDescent="0.2">
      <c r="A363" s="8">
        <v>40567</v>
      </c>
      <c r="B363" s="55" t="s">
        <v>289</v>
      </c>
      <c r="C363" s="11">
        <v>9900</v>
      </c>
      <c r="D363" s="11">
        <v>10288</v>
      </c>
      <c r="E363" s="11">
        <f t="shared" si="165"/>
        <v>388</v>
      </c>
      <c r="F363" s="11">
        <v>1</v>
      </c>
      <c r="G363" s="53">
        <f>E363*F363</f>
        <v>388</v>
      </c>
      <c r="H363" s="11">
        <v>4</v>
      </c>
      <c r="I363" s="10">
        <f t="shared" si="160"/>
        <v>392</v>
      </c>
      <c r="J363" s="29" t="s">
        <v>158</v>
      </c>
      <c r="K363" s="29"/>
      <c r="L363" s="54">
        <v>52021549</v>
      </c>
    </row>
    <row r="364" spans="1:14" x14ac:dyDescent="0.2">
      <c r="A364" s="8"/>
      <c r="B364" s="55"/>
      <c r="C364" s="11"/>
      <c r="D364" s="11"/>
      <c r="E364" s="11"/>
      <c r="F364" s="11"/>
      <c r="G364" s="53"/>
      <c r="H364" s="11"/>
      <c r="I364" s="10"/>
      <c r="J364" s="29"/>
      <c r="K364" s="29"/>
      <c r="L364" s="54"/>
    </row>
    <row r="365" spans="1:14" ht="31.5" x14ac:dyDescent="0.2">
      <c r="A365" s="8"/>
      <c r="B365" s="55" t="s">
        <v>333</v>
      </c>
      <c r="C365" s="11">
        <v>23092</v>
      </c>
      <c r="D365" s="11">
        <v>23328</v>
      </c>
      <c r="E365" s="11">
        <f t="shared" si="165"/>
        <v>236</v>
      </c>
      <c r="F365" s="11">
        <v>40</v>
      </c>
      <c r="G365" s="53">
        <f>E365*F365</f>
        <v>9440</v>
      </c>
      <c r="H365" s="11">
        <v>0</v>
      </c>
      <c r="I365" s="10">
        <f>E365*F365+H365</f>
        <v>9440</v>
      </c>
      <c r="J365" s="29" t="s">
        <v>158</v>
      </c>
      <c r="K365" s="29"/>
      <c r="L365" s="54">
        <v>53835809081</v>
      </c>
      <c r="N365" s="5" t="s">
        <v>195</v>
      </c>
    </row>
    <row r="366" spans="1:14" ht="31.5" x14ac:dyDescent="0.2">
      <c r="A366" s="8"/>
      <c r="B366" s="55" t="s">
        <v>334</v>
      </c>
      <c r="C366" s="11">
        <v>47789</v>
      </c>
      <c r="D366" s="11">
        <v>48413</v>
      </c>
      <c r="E366" s="11">
        <f t="shared" ref="E366:E382" si="166">D366-C366</f>
        <v>624</v>
      </c>
      <c r="F366" s="11">
        <v>40</v>
      </c>
      <c r="G366" s="53">
        <f t="shared" ref="G366:G375" si="167">E366*F366</f>
        <v>24960</v>
      </c>
      <c r="H366" s="11">
        <v>0</v>
      </c>
      <c r="I366" s="10">
        <f t="shared" ref="I366:I375" si="168">E366*F366+H366</f>
        <v>24960</v>
      </c>
      <c r="J366" s="29" t="s">
        <v>158</v>
      </c>
      <c r="K366" s="29"/>
      <c r="L366" s="54">
        <v>50014524</v>
      </c>
      <c r="N366" s="5" t="s">
        <v>196</v>
      </c>
    </row>
    <row r="367" spans="1:14" ht="31.5" x14ac:dyDescent="0.2">
      <c r="A367" s="8"/>
      <c r="B367" s="55" t="s">
        <v>337</v>
      </c>
      <c r="C367" s="11">
        <v>36626</v>
      </c>
      <c r="D367" s="11">
        <v>37289</v>
      </c>
      <c r="E367" s="11">
        <f t="shared" si="166"/>
        <v>663</v>
      </c>
      <c r="F367" s="11">
        <v>10</v>
      </c>
      <c r="G367" s="53">
        <f t="shared" si="167"/>
        <v>6630</v>
      </c>
      <c r="H367" s="11">
        <v>0</v>
      </c>
      <c r="I367" s="10">
        <f t="shared" si="168"/>
        <v>6630</v>
      </c>
      <c r="J367" s="29" t="s">
        <v>158</v>
      </c>
      <c r="K367" s="29"/>
      <c r="L367" s="54">
        <v>50049192</v>
      </c>
      <c r="N367" s="5" t="s">
        <v>197</v>
      </c>
    </row>
    <row r="368" spans="1:14" ht="31.5" x14ac:dyDescent="0.2">
      <c r="A368" s="8"/>
      <c r="B368" s="55" t="s">
        <v>339</v>
      </c>
      <c r="C368" s="11">
        <v>77594</v>
      </c>
      <c r="D368" s="11">
        <v>78188</v>
      </c>
      <c r="E368" s="11">
        <f t="shared" si="166"/>
        <v>594</v>
      </c>
      <c r="F368" s="11">
        <v>40</v>
      </c>
      <c r="G368" s="53">
        <f t="shared" si="167"/>
        <v>23760</v>
      </c>
      <c r="H368" s="11">
        <v>0</v>
      </c>
      <c r="I368" s="10">
        <f t="shared" si="168"/>
        <v>23760</v>
      </c>
      <c r="J368" s="29" t="s">
        <v>158</v>
      </c>
      <c r="K368" s="29"/>
      <c r="L368" s="54">
        <v>50049432</v>
      </c>
      <c r="N368" s="5" t="s">
        <v>199</v>
      </c>
    </row>
    <row r="369" spans="1:15" ht="31.5" x14ac:dyDescent="0.2">
      <c r="A369" s="8"/>
      <c r="B369" s="55" t="s">
        <v>340</v>
      </c>
      <c r="C369" s="11">
        <v>35676</v>
      </c>
      <c r="D369" s="11">
        <v>36213</v>
      </c>
      <c r="E369" s="11">
        <f t="shared" si="166"/>
        <v>537</v>
      </c>
      <c r="F369" s="11">
        <v>40</v>
      </c>
      <c r="G369" s="53">
        <f t="shared" si="167"/>
        <v>21480</v>
      </c>
      <c r="H369" s="11">
        <v>0</v>
      </c>
      <c r="I369" s="10">
        <f t="shared" si="168"/>
        <v>21480</v>
      </c>
      <c r="J369" s="29" t="s">
        <v>158</v>
      </c>
      <c r="K369" s="29"/>
      <c r="L369" s="54">
        <v>50049725</v>
      </c>
      <c r="N369" s="5" t="s">
        <v>200</v>
      </c>
    </row>
    <row r="370" spans="1:15" ht="31.5" x14ac:dyDescent="0.2">
      <c r="A370" s="8"/>
      <c r="B370" s="55" t="s">
        <v>341</v>
      </c>
      <c r="C370" s="11">
        <v>27025</v>
      </c>
      <c r="D370" s="11">
        <v>27349</v>
      </c>
      <c r="E370" s="11">
        <f t="shared" si="166"/>
        <v>324</v>
      </c>
      <c r="F370" s="11">
        <v>40</v>
      </c>
      <c r="G370" s="53">
        <f t="shared" si="167"/>
        <v>12960</v>
      </c>
      <c r="H370" s="11">
        <v>0</v>
      </c>
      <c r="I370" s="10">
        <f t="shared" si="168"/>
        <v>12960</v>
      </c>
      <c r="J370" s="29" t="s">
        <v>158</v>
      </c>
      <c r="K370" s="29"/>
      <c r="L370" s="54">
        <v>50049234</v>
      </c>
      <c r="N370" s="5" t="s">
        <v>194</v>
      </c>
    </row>
    <row r="371" spans="1:15" ht="31.5" x14ac:dyDescent="0.2">
      <c r="A371" s="8"/>
      <c r="B371" s="55" t="s">
        <v>343</v>
      </c>
      <c r="C371" s="11">
        <v>16921</v>
      </c>
      <c r="D371" s="11">
        <v>17142</v>
      </c>
      <c r="E371" s="11">
        <f t="shared" si="166"/>
        <v>221</v>
      </c>
      <c r="F371" s="11">
        <v>40</v>
      </c>
      <c r="G371" s="53">
        <f t="shared" si="167"/>
        <v>8840</v>
      </c>
      <c r="H371" s="11">
        <v>0</v>
      </c>
      <c r="I371" s="10">
        <f t="shared" si="168"/>
        <v>8840</v>
      </c>
      <c r="J371" s="29" t="s">
        <v>158</v>
      </c>
      <c r="K371" s="29"/>
      <c r="L371" s="54">
        <v>53835809242</v>
      </c>
      <c r="N371" s="5" t="s">
        <v>202</v>
      </c>
    </row>
    <row r="372" spans="1:15" ht="31.5" x14ac:dyDescent="0.2">
      <c r="A372" s="8"/>
      <c r="B372" s="55" t="s">
        <v>343</v>
      </c>
      <c r="C372" s="11">
        <v>7980</v>
      </c>
      <c r="D372" s="11">
        <v>8092</v>
      </c>
      <c r="E372" s="11">
        <f t="shared" si="166"/>
        <v>112</v>
      </c>
      <c r="F372" s="11">
        <v>40</v>
      </c>
      <c r="G372" s="53">
        <f t="shared" si="167"/>
        <v>4480</v>
      </c>
      <c r="H372" s="11">
        <v>0</v>
      </c>
      <c r="I372" s="10">
        <f t="shared" si="168"/>
        <v>4480</v>
      </c>
      <c r="J372" s="29" t="s">
        <v>158</v>
      </c>
      <c r="K372" s="29"/>
      <c r="L372" s="54">
        <v>50049805</v>
      </c>
      <c r="N372" s="5" t="s">
        <v>202</v>
      </c>
    </row>
    <row r="373" spans="1:15" ht="31.5" x14ac:dyDescent="0.2">
      <c r="A373" s="8" t="s">
        <v>249</v>
      </c>
      <c r="B373" s="55" t="s">
        <v>344</v>
      </c>
      <c r="C373" s="11">
        <v>32352</v>
      </c>
      <c r="D373" s="11">
        <v>35352</v>
      </c>
      <c r="E373" s="11">
        <f t="shared" si="166"/>
        <v>3000</v>
      </c>
      <c r="F373" s="11">
        <v>40</v>
      </c>
      <c r="G373" s="53">
        <f t="shared" si="167"/>
        <v>120000</v>
      </c>
      <c r="H373" s="11">
        <v>0</v>
      </c>
      <c r="I373" s="10">
        <f t="shared" si="168"/>
        <v>120000</v>
      </c>
      <c r="J373" s="29" t="s">
        <v>158</v>
      </c>
      <c r="K373" s="29"/>
      <c r="L373" s="54">
        <v>50049649</v>
      </c>
      <c r="N373" s="5" t="s">
        <v>203</v>
      </c>
    </row>
    <row r="374" spans="1:15" ht="31.5" x14ac:dyDescent="0.2">
      <c r="A374" s="8"/>
      <c r="B374" s="55" t="s">
        <v>345</v>
      </c>
      <c r="C374" s="11">
        <v>31095</v>
      </c>
      <c r="D374" s="11">
        <v>31476</v>
      </c>
      <c r="E374" s="11">
        <f t="shared" si="166"/>
        <v>381</v>
      </c>
      <c r="F374" s="11">
        <v>40</v>
      </c>
      <c r="G374" s="53">
        <f t="shared" si="167"/>
        <v>15240</v>
      </c>
      <c r="H374" s="11">
        <v>0</v>
      </c>
      <c r="I374" s="10">
        <f t="shared" si="168"/>
        <v>15240</v>
      </c>
      <c r="J374" s="29" t="s">
        <v>158</v>
      </c>
      <c r="K374" s="29"/>
      <c r="L374" s="54">
        <v>50049475</v>
      </c>
      <c r="N374" s="5" t="s">
        <v>204</v>
      </c>
    </row>
    <row r="375" spans="1:15" ht="31.5" x14ac:dyDescent="0.2">
      <c r="A375" s="8"/>
      <c r="B375" s="55" t="s">
        <v>346</v>
      </c>
      <c r="C375" s="11">
        <v>20955</v>
      </c>
      <c r="D375" s="11">
        <v>21273</v>
      </c>
      <c r="E375" s="11">
        <f t="shared" si="166"/>
        <v>318</v>
      </c>
      <c r="F375" s="11">
        <v>40</v>
      </c>
      <c r="G375" s="53">
        <f t="shared" si="167"/>
        <v>12720</v>
      </c>
      <c r="H375" s="11">
        <v>0</v>
      </c>
      <c r="I375" s="10">
        <f t="shared" si="168"/>
        <v>12720</v>
      </c>
      <c r="J375" s="29" t="s">
        <v>158</v>
      </c>
      <c r="K375" s="29"/>
      <c r="L375" s="54">
        <v>53835809221</v>
      </c>
      <c r="N375" s="5" t="s">
        <v>205</v>
      </c>
    </row>
    <row r="376" spans="1:15" ht="31.5" x14ac:dyDescent="0.2">
      <c r="A376" s="8"/>
      <c r="B376" s="55" t="s">
        <v>347</v>
      </c>
      <c r="C376" s="11">
        <v>17516</v>
      </c>
      <c r="D376" s="11">
        <v>17914</v>
      </c>
      <c r="E376" s="11">
        <f t="shared" ref="E376:E380" si="169">D376-C376</f>
        <v>398</v>
      </c>
      <c r="F376" s="11">
        <v>40</v>
      </c>
      <c r="G376" s="53">
        <f t="shared" ref="G376:G380" si="170">E376*F376</f>
        <v>15920</v>
      </c>
      <c r="H376" s="11">
        <v>0</v>
      </c>
      <c r="I376" s="10">
        <f t="shared" ref="I376:I380" si="171">E376*F376+H376</f>
        <v>15920</v>
      </c>
      <c r="J376" s="29" t="s">
        <v>158</v>
      </c>
      <c r="K376" s="29"/>
      <c r="L376" s="54">
        <v>50022200</v>
      </c>
      <c r="N376" s="5" t="s">
        <v>348</v>
      </c>
    </row>
    <row r="377" spans="1:15" ht="31.5" x14ac:dyDescent="0.2">
      <c r="A377" s="8"/>
      <c r="B377" s="55" t="s">
        <v>369</v>
      </c>
      <c r="C377" s="11">
        <v>31200</v>
      </c>
      <c r="D377" s="11">
        <v>31240</v>
      </c>
      <c r="E377" s="11">
        <f t="shared" si="169"/>
        <v>40</v>
      </c>
      <c r="F377" s="11">
        <v>40</v>
      </c>
      <c r="G377" s="53">
        <f t="shared" si="170"/>
        <v>1600</v>
      </c>
      <c r="H377" s="11">
        <v>0</v>
      </c>
      <c r="I377" s="10">
        <f t="shared" si="171"/>
        <v>1600</v>
      </c>
      <c r="J377" s="29" t="s">
        <v>158</v>
      </c>
      <c r="K377" s="29"/>
      <c r="L377" s="54">
        <v>50049235</v>
      </c>
      <c r="N377" s="5" t="s">
        <v>175</v>
      </c>
    </row>
    <row r="378" spans="1:15" ht="31.5" x14ac:dyDescent="0.2">
      <c r="A378" s="8"/>
      <c r="B378" s="55" t="s">
        <v>370</v>
      </c>
      <c r="C378" s="11">
        <v>12692</v>
      </c>
      <c r="D378" s="11">
        <v>14692</v>
      </c>
      <c r="E378" s="11">
        <f t="shared" si="169"/>
        <v>2000</v>
      </c>
      <c r="F378" s="11">
        <v>40</v>
      </c>
      <c r="G378" s="53">
        <f t="shared" si="170"/>
        <v>80000</v>
      </c>
      <c r="H378" s="11">
        <v>0</v>
      </c>
      <c r="I378" s="10">
        <f t="shared" si="171"/>
        <v>80000</v>
      </c>
      <c r="J378" s="29" t="s">
        <v>158</v>
      </c>
      <c r="K378" s="29"/>
      <c r="L378" s="54">
        <v>50013687</v>
      </c>
      <c r="N378" s="5" t="s">
        <v>177</v>
      </c>
    </row>
    <row r="379" spans="1:15" ht="31.5" x14ac:dyDescent="0.2">
      <c r="A379" s="8"/>
      <c r="B379" s="55" t="s">
        <v>371</v>
      </c>
      <c r="C379" s="11">
        <v>16445</v>
      </c>
      <c r="D379" s="11">
        <v>19445</v>
      </c>
      <c r="E379" s="11">
        <f t="shared" si="169"/>
        <v>3000</v>
      </c>
      <c r="F379" s="11">
        <v>40</v>
      </c>
      <c r="G379" s="53">
        <f t="shared" si="170"/>
        <v>120000</v>
      </c>
      <c r="H379" s="11">
        <v>0</v>
      </c>
      <c r="I379" s="10">
        <f t="shared" si="171"/>
        <v>120000</v>
      </c>
      <c r="J379" s="29" t="s">
        <v>158</v>
      </c>
      <c r="K379" s="29"/>
      <c r="L379" s="54">
        <v>50049486</v>
      </c>
      <c r="N379" s="5" t="s">
        <v>179</v>
      </c>
    </row>
    <row r="380" spans="1:15" ht="31.5" x14ac:dyDescent="0.2">
      <c r="A380" s="8"/>
      <c r="B380" s="55" t="s">
        <v>403</v>
      </c>
      <c r="C380" s="11">
        <v>16518</v>
      </c>
      <c r="D380" s="11">
        <v>19518</v>
      </c>
      <c r="E380" s="11">
        <f t="shared" si="169"/>
        <v>3000</v>
      </c>
      <c r="F380" s="11">
        <v>40</v>
      </c>
      <c r="G380" s="53">
        <f t="shared" si="170"/>
        <v>120000</v>
      </c>
      <c r="H380" s="11">
        <v>0</v>
      </c>
      <c r="I380" s="10">
        <f t="shared" si="171"/>
        <v>120000</v>
      </c>
      <c r="J380" s="29" t="s">
        <v>158</v>
      </c>
      <c r="K380" s="29"/>
      <c r="L380" s="11">
        <v>50049399</v>
      </c>
      <c r="N380" s="5" t="s">
        <v>176</v>
      </c>
    </row>
    <row r="381" spans="1:15" x14ac:dyDescent="0.2">
      <c r="A381" s="8"/>
      <c r="B381" s="55"/>
      <c r="C381" s="11"/>
      <c r="D381" s="11"/>
      <c r="E381" s="11"/>
      <c r="F381" s="11"/>
      <c r="G381" s="53"/>
      <c r="H381" s="11"/>
      <c r="I381" s="10"/>
      <c r="J381" s="29"/>
      <c r="K381" s="29"/>
      <c r="L381" s="11"/>
      <c r="N381" s="5">
        <v>598530</v>
      </c>
      <c r="O381" s="5"/>
    </row>
    <row r="382" spans="1:15" ht="31.5" x14ac:dyDescent="0.2">
      <c r="A382" s="8">
        <v>40575</v>
      </c>
      <c r="B382" s="55" t="s">
        <v>213</v>
      </c>
      <c r="C382" s="11">
        <v>9637</v>
      </c>
      <c r="D382" s="11">
        <v>11278</v>
      </c>
      <c r="E382" s="11">
        <f t="shared" si="166"/>
        <v>1641</v>
      </c>
      <c r="F382" s="11">
        <v>40</v>
      </c>
      <c r="G382" s="53">
        <f>E382*F382</f>
        <v>65640</v>
      </c>
      <c r="H382" s="53">
        <v>1175</v>
      </c>
      <c r="I382" s="10">
        <f t="shared" ref="I382:I387" si="172">E382*F382+H382</f>
        <v>66815</v>
      </c>
      <c r="J382" s="10" t="s">
        <v>158</v>
      </c>
      <c r="K382" s="29"/>
      <c r="L382" s="57">
        <v>7911733</v>
      </c>
      <c r="M382" s="54"/>
    </row>
    <row r="383" spans="1:15" ht="31.5" x14ac:dyDescent="0.2">
      <c r="A383" s="8">
        <v>40577</v>
      </c>
      <c r="B383" s="55" t="s">
        <v>230</v>
      </c>
      <c r="C383" s="11">
        <v>5470</v>
      </c>
      <c r="D383" s="11">
        <v>5543</v>
      </c>
      <c r="E383" s="11">
        <f t="shared" ref="E383:E387" si="173">D383-C383</f>
        <v>73</v>
      </c>
      <c r="F383" s="11">
        <v>1</v>
      </c>
      <c r="G383" s="53">
        <f>E383*F383</f>
        <v>73</v>
      </c>
      <c r="H383" s="53">
        <v>3</v>
      </c>
      <c r="I383" s="10">
        <f t="shared" si="172"/>
        <v>76</v>
      </c>
      <c r="J383" s="10" t="s">
        <v>158</v>
      </c>
      <c r="K383" s="29"/>
      <c r="L383" s="57">
        <v>846954</v>
      </c>
      <c r="M383" s="58"/>
    </row>
    <row r="384" spans="1:15" ht="47.25" x14ac:dyDescent="0.2">
      <c r="A384" s="8">
        <v>40578</v>
      </c>
      <c r="B384" s="55" t="s">
        <v>229</v>
      </c>
      <c r="C384" s="11">
        <v>4305</v>
      </c>
      <c r="D384" s="11">
        <v>4705</v>
      </c>
      <c r="E384" s="11">
        <f t="shared" ref="E384" si="174">D384-C384</f>
        <v>400</v>
      </c>
      <c r="F384" s="11">
        <v>1</v>
      </c>
      <c r="G384" s="53">
        <f>E384*F384</f>
        <v>400</v>
      </c>
      <c r="H384" s="11">
        <v>10</v>
      </c>
      <c r="I384" s="10">
        <f t="shared" ref="I384" si="175">E384*F384+H384</f>
        <v>410</v>
      </c>
      <c r="J384" s="29" t="s">
        <v>158</v>
      </c>
      <c r="K384" s="29"/>
      <c r="L384" s="54">
        <v>7807041000530</v>
      </c>
    </row>
    <row r="385" spans="1:15" ht="47.25" x14ac:dyDescent="0.2">
      <c r="A385" s="8">
        <v>40579</v>
      </c>
      <c r="B385" s="55" t="s">
        <v>245</v>
      </c>
      <c r="C385" s="11">
        <v>26582</v>
      </c>
      <c r="D385" s="11">
        <v>27261</v>
      </c>
      <c r="E385" s="11">
        <f t="shared" si="173"/>
        <v>679</v>
      </c>
      <c r="F385" s="11">
        <v>1</v>
      </c>
      <c r="G385" s="53">
        <f>E385*F385</f>
        <v>679</v>
      </c>
      <c r="H385" s="11">
        <v>4</v>
      </c>
      <c r="I385" s="10">
        <f t="shared" si="172"/>
        <v>683</v>
      </c>
      <c r="J385" s="29" t="s">
        <v>158</v>
      </c>
      <c r="K385" s="29"/>
      <c r="L385" s="54">
        <v>603480903064995</v>
      </c>
    </row>
    <row r="386" spans="1:15" ht="31.5" x14ac:dyDescent="0.2">
      <c r="A386" s="8">
        <v>40580</v>
      </c>
      <c r="B386" s="55" t="s">
        <v>244</v>
      </c>
      <c r="C386" s="53">
        <v>32770</v>
      </c>
      <c r="D386" s="53">
        <v>32910</v>
      </c>
      <c r="E386" s="8">
        <f t="shared" si="173"/>
        <v>140</v>
      </c>
      <c r="F386" s="11">
        <v>1</v>
      </c>
      <c r="G386" s="53">
        <f t="shared" ref="G386:G391" si="176">E386</f>
        <v>140</v>
      </c>
      <c r="H386" s="11">
        <v>7</v>
      </c>
      <c r="I386" s="10">
        <f t="shared" si="172"/>
        <v>147</v>
      </c>
      <c r="J386" s="29" t="s">
        <v>158</v>
      </c>
      <c r="K386" s="29"/>
      <c r="L386" s="11">
        <v>775918</v>
      </c>
    </row>
    <row r="387" spans="1:15" ht="31.5" x14ac:dyDescent="0.2">
      <c r="A387" s="8">
        <v>40581</v>
      </c>
      <c r="B387" s="55" t="s">
        <v>246</v>
      </c>
      <c r="C387" s="53">
        <v>39315</v>
      </c>
      <c r="D387" s="53">
        <v>39315</v>
      </c>
      <c r="E387" s="8">
        <f t="shared" si="173"/>
        <v>0</v>
      </c>
      <c r="F387" s="11">
        <v>1</v>
      </c>
      <c r="G387" s="53">
        <f t="shared" si="176"/>
        <v>0</v>
      </c>
      <c r="H387" s="11">
        <v>0</v>
      </c>
      <c r="I387" s="10">
        <f t="shared" si="172"/>
        <v>0</v>
      </c>
      <c r="J387" s="29" t="s">
        <v>158</v>
      </c>
      <c r="K387" s="29" t="s">
        <v>211</v>
      </c>
      <c r="L387" s="11" t="s">
        <v>87</v>
      </c>
    </row>
    <row r="388" spans="1:15" ht="31.5" x14ac:dyDescent="0.2">
      <c r="A388" s="8">
        <v>40582</v>
      </c>
      <c r="B388" s="55" t="s">
        <v>248</v>
      </c>
      <c r="C388" s="53">
        <v>3910</v>
      </c>
      <c r="D388" s="53">
        <v>3910</v>
      </c>
      <c r="E388" s="8">
        <f t="shared" ref="E388:E391" si="177">D388-C388</f>
        <v>0</v>
      </c>
      <c r="F388" s="11">
        <v>1</v>
      </c>
      <c r="G388" s="53">
        <f t="shared" si="176"/>
        <v>0</v>
      </c>
      <c r="H388" s="11">
        <v>0</v>
      </c>
      <c r="I388" s="10">
        <f t="shared" ref="I388:I396" si="178">E388*F388+H388</f>
        <v>0</v>
      </c>
      <c r="J388" s="29" t="s">
        <v>158</v>
      </c>
      <c r="K388" s="29"/>
      <c r="L388" s="54">
        <v>747871007822346</v>
      </c>
    </row>
    <row r="389" spans="1:15" ht="31.5" x14ac:dyDescent="0.2">
      <c r="A389" s="8">
        <v>40584</v>
      </c>
      <c r="B389" s="55" t="s">
        <v>252</v>
      </c>
      <c r="C389" s="53">
        <v>13651</v>
      </c>
      <c r="D389" s="53">
        <v>13831</v>
      </c>
      <c r="E389" s="8">
        <f t="shared" si="177"/>
        <v>180</v>
      </c>
      <c r="F389" s="11">
        <v>40</v>
      </c>
      <c r="G389" s="53">
        <f t="shared" si="176"/>
        <v>180</v>
      </c>
      <c r="H389" s="11">
        <v>14</v>
      </c>
      <c r="I389" s="10">
        <f t="shared" si="178"/>
        <v>7214</v>
      </c>
      <c r="J389" s="29" t="s">
        <v>158</v>
      </c>
      <c r="K389" s="29"/>
      <c r="L389" s="54">
        <v>50049474</v>
      </c>
      <c r="N389" s="5" t="s">
        <v>373</v>
      </c>
      <c r="O389" s="6" t="s">
        <v>553</v>
      </c>
    </row>
    <row r="390" spans="1:15" ht="31.5" x14ac:dyDescent="0.2">
      <c r="A390" s="8"/>
      <c r="B390" s="55" t="s">
        <v>252</v>
      </c>
      <c r="C390" s="53">
        <v>18354</v>
      </c>
      <c r="D390" s="53">
        <v>18736</v>
      </c>
      <c r="E390" s="8">
        <f t="shared" si="177"/>
        <v>382</v>
      </c>
      <c r="F390" s="11">
        <v>40</v>
      </c>
      <c r="G390" s="53">
        <f t="shared" si="176"/>
        <v>382</v>
      </c>
      <c r="H390" s="11">
        <v>8</v>
      </c>
      <c r="I390" s="10">
        <f t="shared" si="178"/>
        <v>15288</v>
      </c>
      <c r="J390" s="29" t="s">
        <v>158</v>
      </c>
      <c r="K390" s="29"/>
      <c r="L390" s="54">
        <v>50049782</v>
      </c>
      <c r="N390" s="5" t="s">
        <v>373</v>
      </c>
    </row>
    <row r="391" spans="1:15" ht="31.5" x14ac:dyDescent="0.2">
      <c r="A391" s="8"/>
      <c r="B391" s="55" t="s">
        <v>253</v>
      </c>
      <c r="C391" s="53">
        <v>22866</v>
      </c>
      <c r="D391" s="53">
        <v>23007</v>
      </c>
      <c r="E391" s="8">
        <f t="shared" si="177"/>
        <v>141</v>
      </c>
      <c r="F391" s="11">
        <v>40</v>
      </c>
      <c r="G391" s="53">
        <f t="shared" si="176"/>
        <v>141</v>
      </c>
      <c r="H391" s="11">
        <v>8</v>
      </c>
      <c r="I391" s="10">
        <f t="shared" si="178"/>
        <v>5648</v>
      </c>
      <c r="J391" s="29" t="s">
        <v>158</v>
      </c>
      <c r="K391" s="29"/>
      <c r="L391" s="54">
        <v>50043658</v>
      </c>
      <c r="N391" s="5" t="s">
        <v>374</v>
      </c>
    </row>
    <row r="392" spans="1:15" ht="31.5" x14ac:dyDescent="0.2">
      <c r="A392" s="8"/>
      <c r="B392" s="55" t="s">
        <v>253</v>
      </c>
      <c r="C392" s="53">
        <v>6063</v>
      </c>
      <c r="D392" s="53">
        <v>6375</v>
      </c>
      <c r="E392" s="8">
        <f>D392-C392</f>
        <v>312</v>
      </c>
      <c r="F392" s="11">
        <v>20</v>
      </c>
      <c r="G392" s="53">
        <f t="shared" ref="G392:G397" si="179">E392</f>
        <v>312</v>
      </c>
      <c r="H392" s="11">
        <v>0</v>
      </c>
      <c r="I392" s="10">
        <f t="shared" si="178"/>
        <v>6240</v>
      </c>
      <c r="J392" s="29" t="s">
        <v>158</v>
      </c>
      <c r="K392" s="29"/>
      <c r="L392" s="54">
        <v>9072036007961</v>
      </c>
      <c r="N392" s="5" t="s">
        <v>181</v>
      </c>
    </row>
    <row r="393" spans="1:15" ht="31.5" x14ac:dyDescent="0.2">
      <c r="A393" s="8"/>
      <c r="B393" s="55" t="s">
        <v>253</v>
      </c>
      <c r="C393" s="53">
        <v>12982</v>
      </c>
      <c r="D393" s="53">
        <v>13079</v>
      </c>
      <c r="E393" s="8">
        <f>D393-C393</f>
        <v>97</v>
      </c>
      <c r="F393" s="11">
        <v>40</v>
      </c>
      <c r="G393" s="53">
        <f t="shared" si="179"/>
        <v>97</v>
      </c>
      <c r="H393" s="11">
        <v>0</v>
      </c>
      <c r="I393" s="10">
        <f>E393*F393+H393</f>
        <v>3880</v>
      </c>
      <c r="J393" s="29" t="s">
        <v>158</v>
      </c>
      <c r="K393" s="29"/>
      <c r="L393" s="54">
        <v>50049575</v>
      </c>
      <c r="N393" s="5" t="s">
        <v>350</v>
      </c>
    </row>
    <row r="394" spans="1:15" ht="31.5" x14ac:dyDescent="0.2">
      <c r="A394" s="8"/>
      <c r="B394" s="55" t="s">
        <v>253</v>
      </c>
      <c r="C394" s="53">
        <v>13998</v>
      </c>
      <c r="D394" s="53">
        <v>14143</v>
      </c>
      <c r="E394" s="8">
        <f>D394-C394</f>
        <v>145</v>
      </c>
      <c r="F394" s="11">
        <v>40</v>
      </c>
      <c r="G394" s="53">
        <f>E394</f>
        <v>145</v>
      </c>
      <c r="H394" s="11">
        <v>16</v>
      </c>
      <c r="I394" s="10">
        <f>E394*F394+H394</f>
        <v>5816</v>
      </c>
      <c r="J394" s="29" t="s">
        <v>158</v>
      </c>
      <c r="K394" s="29"/>
      <c r="L394" s="54">
        <v>50049236</v>
      </c>
      <c r="N394" s="5" t="s">
        <v>350</v>
      </c>
    </row>
    <row r="395" spans="1:15" ht="31.5" x14ac:dyDescent="0.2">
      <c r="A395" s="8"/>
      <c r="B395" s="55" t="s">
        <v>372</v>
      </c>
      <c r="C395" s="11">
        <v>16400</v>
      </c>
      <c r="D395" s="11">
        <v>16548</v>
      </c>
      <c r="E395" s="8">
        <f>D395-C395</f>
        <v>148</v>
      </c>
      <c r="F395" s="11">
        <v>40</v>
      </c>
      <c r="G395" s="53">
        <f>E395</f>
        <v>148</v>
      </c>
      <c r="H395" s="11">
        <v>8</v>
      </c>
      <c r="I395" s="10">
        <f>E395*F395+H395</f>
        <v>5928</v>
      </c>
      <c r="J395" s="29" t="s">
        <v>158</v>
      </c>
      <c r="K395" s="29"/>
      <c r="L395" s="11">
        <v>53835809171</v>
      </c>
      <c r="N395" s="5" t="s">
        <v>193</v>
      </c>
    </row>
    <row r="396" spans="1:15" ht="31.5" x14ac:dyDescent="0.2">
      <c r="A396" s="8">
        <v>40585</v>
      </c>
      <c r="B396" s="55" t="s">
        <v>256</v>
      </c>
      <c r="C396" s="53">
        <v>2577</v>
      </c>
      <c r="D396" s="53">
        <v>2874</v>
      </c>
      <c r="E396" s="8">
        <f t="shared" ref="E396:E400" si="180">D396-C396</f>
        <v>297</v>
      </c>
      <c r="F396" s="11">
        <v>1</v>
      </c>
      <c r="G396" s="53">
        <f t="shared" si="179"/>
        <v>297</v>
      </c>
      <c r="H396" s="11">
        <v>12</v>
      </c>
      <c r="I396" s="10">
        <f t="shared" si="178"/>
        <v>309</v>
      </c>
      <c r="J396" s="29" t="s">
        <v>158</v>
      </c>
      <c r="K396" s="29"/>
      <c r="L396" s="54">
        <v>729020034320</v>
      </c>
      <c r="N396" s="5">
        <v>50014</v>
      </c>
    </row>
    <row r="397" spans="1:15" ht="47.25" x14ac:dyDescent="0.2">
      <c r="A397" s="8">
        <v>40586</v>
      </c>
      <c r="B397" s="55" t="s">
        <v>263</v>
      </c>
      <c r="C397" s="53">
        <v>15511</v>
      </c>
      <c r="D397" s="53">
        <v>15994</v>
      </c>
      <c r="E397" s="8">
        <f t="shared" si="180"/>
        <v>483</v>
      </c>
      <c r="F397" s="11">
        <v>1</v>
      </c>
      <c r="G397" s="53">
        <f t="shared" si="179"/>
        <v>483</v>
      </c>
      <c r="H397" s="11">
        <v>6</v>
      </c>
      <c r="I397" s="10">
        <f t="shared" ref="I397:I400" si="181">E397*F397+H397</f>
        <v>489</v>
      </c>
      <c r="J397" s="29" t="s">
        <v>158</v>
      </c>
      <c r="K397" s="29"/>
      <c r="L397" s="54">
        <v>794590</v>
      </c>
    </row>
    <row r="398" spans="1:15" ht="47.25" x14ac:dyDescent="0.2">
      <c r="A398" s="8">
        <v>40588</v>
      </c>
      <c r="B398" s="55" t="s">
        <v>366</v>
      </c>
      <c r="C398" s="53">
        <v>3870</v>
      </c>
      <c r="D398" s="53">
        <v>3873</v>
      </c>
      <c r="E398" s="8">
        <f>D398-C398</f>
        <v>3</v>
      </c>
      <c r="F398" s="11">
        <v>1</v>
      </c>
      <c r="G398" s="53">
        <f>E398</f>
        <v>3</v>
      </c>
      <c r="H398" s="11">
        <v>0</v>
      </c>
      <c r="I398" s="10">
        <f>E398*F398+H398</f>
        <v>3</v>
      </c>
      <c r="J398" s="29" t="s">
        <v>158</v>
      </c>
      <c r="K398" s="29"/>
      <c r="L398" s="54">
        <v>7791026008276</v>
      </c>
    </row>
    <row r="399" spans="1:15" ht="31.5" x14ac:dyDescent="0.2">
      <c r="A399" s="8">
        <v>40590</v>
      </c>
      <c r="B399" s="55" t="s">
        <v>336</v>
      </c>
      <c r="C399" s="53">
        <v>2598</v>
      </c>
      <c r="D399" s="53">
        <v>2873</v>
      </c>
      <c r="E399" s="8">
        <f t="shared" si="180"/>
        <v>275</v>
      </c>
      <c r="F399" s="11">
        <v>1</v>
      </c>
      <c r="G399" s="53">
        <f>E399</f>
        <v>275</v>
      </c>
      <c r="H399" s="11">
        <v>4</v>
      </c>
      <c r="I399" s="10">
        <f t="shared" si="181"/>
        <v>279</v>
      </c>
      <c r="J399" s="29" t="s">
        <v>158</v>
      </c>
      <c r="K399" s="29"/>
      <c r="L399" s="54">
        <v>7128023023271</v>
      </c>
    </row>
    <row r="400" spans="1:15" ht="31.5" x14ac:dyDescent="0.2">
      <c r="A400" s="8">
        <v>40592</v>
      </c>
      <c r="B400" s="55" t="s">
        <v>351</v>
      </c>
      <c r="C400" s="53">
        <v>11927</v>
      </c>
      <c r="D400" s="53">
        <v>12195</v>
      </c>
      <c r="E400" s="8">
        <f t="shared" si="180"/>
        <v>268</v>
      </c>
      <c r="F400" s="11">
        <v>1</v>
      </c>
      <c r="G400" s="53">
        <f t="shared" ref="G400:G407" si="182">E400</f>
        <v>268</v>
      </c>
      <c r="H400" s="11">
        <v>7</v>
      </c>
      <c r="I400" s="10">
        <f t="shared" si="181"/>
        <v>275</v>
      </c>
      <c r="J400" s="29" t="s">
        <v>158</v>
      </c>
      <c r="K400" s="29"/>
      <c r="L400" s="54">
        <v>9026026001367</v>
      </c>
    </row>
    <row r="401" spans="1:16" ht="47.25" x14ac:dyDescent="0.2">
      <c r="A401" s="8">
        <v>40593</v>
      </c>
      <c r="B401" s="55" t="s">
        <v>353</v>
      </c>
      <c r="C401" s="53">
        <v>9390</v>
      </c>
      <c r="D401" s="53">
        <v>9602</v>
      </c>
      <c r="E401" s="8">
        <f t="shared" ref="E401:E407" si="183">D401-C401</f>
        <v>212</v>
      </c>
      <c r="F401" s="11">
        <v>1</v>
      </c>
      <c r="G401" s="53">
        <f t="shared" si="182"/>
        <v>212</v>
      </c>
      <c r="H401" s="11">
        <v>10</v>
      </c>
      <c r="I401" s="10">
        <f t="shared" ref="I401:I407" si="184">E401*F401+H401</f>
        <v>222</v>
      </c>
      <c r="J401" s="29" t="s">
        <v>158</v>
      </c>
      <c r="K401" s="29"/>
      <c r="L401" s="54">
        <v>231012</v>
      </c>
    </row>
    <row r="402" spans="1:16" ht="47.25" x14ac:dyDescent="0.2">
      <c r="A402" s="8">
        <v>40594</v>
      </c>
      <c r="B402" s="55" t="s">
        <v>355</v>
      </c>
      <c r="C402" s="53">
        <v>4532</v>
      </c>
      <c r="D402" s="53">
        <v>4532</v>
      </c>
      <c r="E402" s="8">
        <f t="shared" si="183"/>
        <v>0</v>
      </c>
      <c r="F402" s="11">
        <v>1</v>
      </c>
      <c r="G402" s="53">
        <f t="shared" si="182"/>
        <v>0</v>
      </c>
      <c r="H402" s="11">
        <v>8</v>
      </c>
      <c r="I402" s="10">
        <f t="shared" si="184"/>
        <v>8</v>
      </c>
      <c r="J402" s="29" t="s">
        <v>158</v>
      </c>
      <c r="K402" s="29" t="s">
        <v>211</v>
      </c>
      <c r="L402" s="54">
        <v>9715630</v>
      </c>
    </row>
    <row r="403" spans="1:16" ht="31.5" x14ac:dyDescent="0.2">
      <c r="A403" s="8">
        <v>40595</v>
      </c>
      <c r="B403" s="55" t="s">
        <v>352</v>
      </c>
      <c r="C403" s="53">
        <v>23000</v>
      </c>
      <c r="D403" s="53">
        <v>23000</v>
      </c>
      <c r="E403" s="8">
        <f t="shared" si="183"/>
        <v>0</v>
      </c>
      <c r="F403" s="11">
        <v>1</v>
      </c>
      <c r="G403" s="53">
        <f t="shared" si="182"/>
        <v>0</v>
      </c>
      <c r="H403" s="11">
        <v>16</v>
      </c>
      <c r="I403" s="10">
        <f t="shared" si="184"/>
        <v>16</v>
      </c>
      <c r="J403" s="29" t="s">
        <v>158</v>
      </c>
      <c r="K403" s="29"/>
      <c r="L403" s="54">
        <v>1267</v>
      </c>
      <c r="P403" s="6"/>
    </row>
    <row r="404" spans="1:16" ht="31.5" x14ac:dyDescent="0.2">
      <c r="A404" s="8">
        <v>40598</v>
      </c>
      <c r="B404" s="55" t="s">
        <v>414</v>
      </c>
      <c r="C404" s="53">
        <v>14478</v>
      </c>
      <c r="D404" s="53">
        <v>15178</v>
      </c>
      <c r="E404" s="8">
        <f t="shared" si="183"/>
        <v>700</v>
      </c>
      <c r="F404" s="11">
        <v>1</v>
      </c>
      <c r="G404" s="53">
        <f t="shared" si="182"/>
        <v>700</v>
      </c>
      <c r="H404" s="11">
        <v>14</v>
      </c>
      <c r="I404" s="10">
        <f t="shared" si="184"/>
        <v>714</v>
      </c>
      <c r="J404" s="29" t="s">
        <v>158</v>
      </c>
      <c r="K404" s="29"/>
      <c r="L404" s="54">
        <v>1045605</v>
      </c>
      <c r="P404" s="6"/>
    </row>
    <row r="405" spans="1:16" ht="31.5" x14ac:dyDescent="0.2">
      <c r="A405" s="8">
        <v>40599</v>
      </c>
      <c r="B405" s="55" t="s">
        <v>441</v>
      </c>
      <c r="C405" s="53">
        <v>12129</v>
      </c>
      <c r="D405" s="53">
        <v>12723</v>
      </c>
      <c r="E405" s="8">
        <f t="shared" si="183"/>
        <v>594</v>
      </c>
      <c r="F405" s="11">
        <v>1</v>
      </c>
      <c r="G405" s="53">
        <f t="shared" si="182"/>
        <v>594</v>
      </c>
      <c r="H405" s="11">
        <v>4</v>
      </c>
      <c r="I405" s="10">
        <f t="shared" si="184"/>
        <v>598</v>
      </c>
      <c r="J405" s="29" t="s">
        <v>158</v>
      </c>
      <c r="K405" s="29"/>
      <c r="L405" s="54">
        <v>7791039045024</v>
      </c>
      <c r="P405" s="6"/>
    </row>
    <row r="406" spans="1:16" ht="31.5" x14ac:dyDescent="0.2">
      <c r="A406" s="8">
        <v>40600</v>
      </c>
      <c r="B406" s="55" t="s">
        <v>442</v>
      </c>
      <c r="C406" s="53">
        <v>13249</v>
      </c>
      <c r="D406" s="53">
        <v>14058</v>
      </c>
      <c r="E406" s="8">
        <f t="shared" si="183"/>
        <v>809</v>
      </c>
      <c r="F406" s="11">
        <v>1</v>
      </c>
      <c r="G406" s="53">
        <f t="shared" si="182"/>
        <v>809</v>
      </c>
      <c r="H406" s="11">
        <v>7</v>
      </c>
      <c r="I406" s="10">
        <f t="shared" si="184"/>
        <v>816</v>
      </c>
      <c r="J406" s="29" t="s">
        <v>158</v>
      </c>
      <c r="K406" s="29"/>
      <c r="L406" s="54">
        <v>9026036011064</v>
      </c>
      <c r="P406" s="6"/>
    </row>
    <row r="407" spans="1:16" ht="31.5" x14ac:dyDescent="0.2">
      <c r="A407" s="8">
        <v>40601</v>
      </c>
      <c r="B407" s="55" t="s">
        <v>453</v>
      </c>
      <c r="C407" s="53">
        <v>26131</v>
      </c>
      <c r="D407" s="53">
        <v>28131</v>
      </c>
      <c r="E407" s="8">
        <f t="shared" si="183"/>
        <v>2000</v>
      </c>
      <c r="F407" s="11">
        <v>1</v>
      </c>
      <c r="G407" s="53">
        <f t="shared" si="182"/>
        <v>2000</v>
      </c>
      <c r="H407" s="11">
        <v>0</v>
      </c>
      <c r="I407" s="10">
        <f t="shared" si="184"/>
        <v>2000</v>
      </c>
      <c r="J407" s="29" t="s">
        <v>158</v>
      </c>
      <c r="K407" s="29"/>
      <c r="L407" s="54">
        <v>7791039024884</v>
      </c>
      <c r="P407" s="6"/>
    </row>
    <row r="408" spans="1:16" ht="31.5" x14ac:dyDescent="0.2">
      <c r="A408" s="8">
        <v>40602</v>
      </c>
      <c r="B408" s="55" t="s">
        <v>449</v>
      </c>
      <c r="C408" s="53">
        <v>49205</v>
      </c>
      <c r="D408" s="53">
        <v>51700</v>
      </c>
      <c r="E408" s="8">
        <f t="shared" ref="E408" si="185">D408-C408</f>
        <v>2495</v>
      </c>
      <c r="F408" s="11">
        <v>1</v>
      </c>
      <c r="G408" s="53">
        <f t="shared" ref="G408" si="186">E408</f>
        <v>2495</v>
      </c>
      <c r="H408" s="11">
        <v>7</v>
      </c>
      <c r="I408" s="10">
        <f t="shared" ref="I408" si="187">E408*F408+H408</f>
        <v>2502</v>
      </c>
      <c r="J408" s="29" t="s">
        <v>158</v>
      </c>
      <c r="K408" s="29"/>
      <c r="L408" s="54">
        <v>9026032004731</v>
      </c>
      <c r="P408" s="6"/>
    </row>
    <row r="409" spans="1:16" ht="31.5" x14ac:dyDescent="0.2">
      <c r="A409" s="8"/>
      <c r="B409" s="55" t="s">
        <v>501</v>
      </c>
      <c r="C409" s="53">
        <v>9124</v>
      </c>
      <c r="D409" s="53">
        <v>9653</v>
      </c>
      <c r="E409" s="8">
        <f t="shared" ref="E409" si="188">D409-C409</f>
        <v>529</v>
      </c>
      <c r="F409" s="11">
        <v>1</v>
      </c>
      <c r="G409" s="53">
        <f t="shared" ref="G409" si="189">E409</f>
        <v>529</v>
      </c>
      <c r="H409" s="11">
        <v>8</v>
      </c>
      <c r="I409" s="10">
        <f t="shared" ref="I409" si="190">E409*F409+H409</f>
        <v>537</v>
      </c>
      <c r="J409" s="29" t="s">
        <v>158</v>
      </c>
      <c r="K409" s="29"/>
      <c r="L409" s="54">
        <v>779104013111</v>
      </c>
      <c r="P409" s="6"/>
    </row>
    <row r="410" spans="1:16" ht="31.5" x14ac:dyDescent="0.2">
      <c r="A410" s="8">
        <v>40603</v>
      </c>
      <c r="B410" s="55" t="s">
        <v>455</v>
      </c>
      <c r="C410" s="53">
        <v>3780</v>
      </c>
      <c r="D410" s="53">
        <v>3780</v>
      </c>
      <c r="E410" s="8">
        <f t="shared" ref="E410:E411" si="191">D410-C410</f>
        <v>0</v>
      </c>
      <c r="F410" s="11">
        <v>1</v>
      </c>
      <c r="G410" s="53">
        <f t="shared" ref="G410" si="192">E410</f>
        <v>0</v>
      </c>
      <c r="H410" s="11">
        <v>6</v>
      </c>
      <c r="I410" s="10">
        <f t="shared" ref="I410" si="193">E410*F410+H410</f>
        <v>6</v>
      </c>
      <c r="J410" s="29" t="s">
        <v>158</v>
      </c>
      <c r="K410" s="29"/>
      <c r="L410" s="54">
        <v>7789039039288</v>
      </c>
      <c r="P410" s="6"/>
    </row>
    <row r="411" spans="1:16" ht="31.5" x14ac:dyDescent="0.2">
      <c r="A411" s="8">
        <v>40604</v>
      </c>
      <c r="B411" s="55" t="s">
        <v>465</v>
      </c>
      <c r="C411" s="53">
        <v>6531</v>
      </c>
      <c r="D411" s="53">
        <v>6689</v>
      </c>
      <c r="E411" s="8">
        <f t="shared" si="191"/>
        <v>158</v>
      </c>
      <c r="F411" s="11">
        <v>1</v>
      </c>
      <c r="G411" s="53">
        <f t="shared" ref="G411" si="194">E411</f>
        <v>158</v>
      </c>
      <c r="H411" s="11">
        <v>0</v>
      </c>
      <c r="I411" s="10">
        <f t="shared" ref="I411" si="195">E411*F411+H411</f>
        <v>158</v>
      </c>
      <c r="J411" s="29" t="s">
        <v>158</v>
      </c>
      <c r="K411" s="29"/>
      <c r="L411" s="54">
        <v>453263</v>
      </c>
      <c r="P411" s="6"/>
    </row>
    <row r="412" spans="1:16" ht="31.5" x14ac:dyDescent="0.2">
      <c r="A412" s="8">
        <v>40605</v>
      </c>
      <c r="B412" s="55" t="s">
        <v>467</v>
      </c>
      <c r="C412" s="53">
        <v>139</v>
      </c>
      <c r="D412" s="53">
        <v>150</v>
      </c>
      <c r="E412" s="8">
        <f t="shared" ref="E412" si="196">D412-C412</f>
        <v>11</v>
      </c>
      <c r="F412" s="11">
        <v>1</v>
      </c>
      <c r="G412" s="53">
        <f t="shared" ref="G412" si="197">E412</f>
        <v>11</v>
      </c>
      <c r="H412" s="11">
        <v>9</v>
      </c>
      <c r="I412" s="10">
        <f t="shared" ref="I412" si="198">E412*F412+H412</f>
        <v>20</v>
      </c>
      <c r="J412" s="29" t="s">
        <v>158</v>
      </c>
      <c r="K412" s="29"/>
      <c r="L412" s="54">
        <v>7791040020732</v>
      </c>
      <c r="P412" s="6"/>
    </row>
    <row r="413" spans="1:16" ht="47.25" x14ac:dyDescent="0.2">
      <c r="A413" s="8">
        <v>40606</v>
      </c>
      <c r="B413" s="55" t="s">
        <v>483</v>
      </c>
      <c r="C413" s="53">
        <v>2952</v>
      </c>
      <c r="D413" s="53">
        <v>3497</v>
      </c>
      <c r="E413" s="8">
        <f t="shared" ref="E413" si="199">D413-C413</f>
        <v>545</v>
      </c>
      <c r="F413" s="11">
        <v>1</v>
      </c>
      <c r="G413" s="53">
        <f t="shared" ref="G413" si="200">E413</f>
        <v>545</v>
      </c>
      <c r="H413" s="11">
        <v>10</v>
      </c>
      <c r="I413" s="10">
        <f t="shared" ref="I413" si="201">E413*F413+H413</f>
        <v>555</v>
      </c>
      <c r="J413" s="29" t="s">
        <v>158</v>
      </c>
      <c r="K413" s="29"/>
      <c r="L413" s="54">
        <v>7791047054236</v>
      </c>
      <c r="P413" s="6"/>
    </row>
    <row r="414" spans="1:16" ht="31.5" x14ac:dyDescent="0.2">
      <c r="A414" s="8">
        <v>40607</v>
      </c>
      <c r="B414" s="55" t="s">
        <v>476</v>
      </c>
      <c r="C414" s="53">
        <v>69440</v>
      </c>
      <c r="D414" s="53">
        <v>70310</v>
      </c>
      <c r="E414" s="8">
        <f t="shared" ref="E414" si="202">D414-C414</f>
        <v>870</v>
      </c>
      <c r="F414" s="11">
        <v>1</v>
      </c>
      <c r="G414" s="53">
        <f t="shared" ref="G414" si="203">E414</f>
        <v>870</v>
      </c>
      <c r="H414" s="11">
        <v>8</v>
      </c>
      <c r="I414" s="10">
        <f t="shared" ref="I414" si="204">E414*F414+H414</f>
        <v>878</v>
      </c>
      <c r="J414" s="29" t="s">
        <v>158</v>
      </c>
      <c r="K414" s="29"/>
      <c r="L414" s="54">
        <v>66112065</v>
      </c>
      <c r="P414" s="6"/>
    </row>
    <row r="415" spans="1:16" ht="31.5" x14ac:dyDescent="0.2">
      <c r="A415" s="8">
        <v>40608</v>
      </c>
      <c r="B415" s="55" t="s">
        <v>543</v>
      </c>
      <c r="C415" s="53">
        <v>26065</v>
      </c>
      <c r="D415" s="53">
        <v>26639</v>
      </c>
      <c r="E415" s="8">
        <f t="shared" ref="E415" si="205">D415-C415</f>
        <v>574</v>
      </c>
      <c r="F415" s="11">
        <v>1</v>
      </c>
      <c r="G415" s="53">
        <f t="shared" ref="G415" si="206">E415</f>
        <v>574</v>
      </c>
      <c r="H415" s="11">
        <v>4</v>
      </c>
      <c r="I415" s="10">
        <f t="shared" ref="I415" si="207">E415*F415+H415</f>
        <v>578</v>
      </c>
      <c r="J415" s="29" t="s">
        <v>158</v>
      </c>
      <c r="K415" s="29"/>
      <c r="L415" s="54">
        <v>54435900059</v>
      </c>
      <c r="P415" s="6"/>
    </row>
    <row r="416" spans="1:16" ht="31.5" x14ac:dyDescent="0.2">
      <c r="A416" s="8"/>
      <c r="B416" s="55" t="s">
        <v>544</v>
      </c>
      <c r="C416" s="53">
        <v>44148</v>
      </c>
      <c r="D416" s="53">
        <v>44535</v>
      </c>
      <c r="E416" s="8">
        <f t="shared" ref="E416" si="208">D416-C416</f>
        <v>387</v>
      </c>
      <c r="F416" s="11">
        <v>1</v>
      </c>
      <c r="G416" s="53">
        <f t="shared" ref="G416" si="209">E416</f>
        <v>387</v>
      </c>
      <c r="H416" s="11">
        <v>4</v>
      </c>
      <c r="I416" s="10">
        <f t="shared" ref="I416" si="210">E416*F416+H416</f>
        <v>391</v>
      </c>
      <c r="J416" s="29" t="s">
        <v>158</v>
      </c>
      <c r="K416" s="29"/>
      <c r="L416" s="54">
        <v>55235301348</v>
      </c>
      <c r="P416" s="6"/>
    </row>
    <row r="417" spans="1:17" ht="31.5" x14ac:dyDescent="0.2">
      <c r="A417" s="8">
        <v>40609</v>
      </c>
      <c r="B417" s="55" t="s">
        <v>477</v>
      </c>
      <c r="C417" s="53">
        <v>18975</v>
      </c>
      <c r="D417" s="53">
        <v>19132</v>
      </c>
      <c r="E417" s="8">
        <f t="shared" ref="E417" si="211">D417-C417</f>
        <v>157</v>
      </c>
      <c r="F417" s="11">
        <v>1</v>
      </c>
      <c r="G417" s="53">
        <f t="shared" ref="G417" si="212">E417</f>
        <v>157</v>
      </c>
      <c r="H417" s="11">
        <v>5</v>
      </c>
      <c r="I417" s="10">
        <f t="shared" ref="I417" si="213">E417*F417+H417</f>
        <v>162</v>
      </c>
      <c r="J417" s="29" t="s">
        <v>158</v>
      </c>
      <c r="K417" s="29"/>
      <c r="L417" s="54">
        <v>707121</v>
      </c>
      <c r="P417" s="6"/>
    </row>
    <row r="418" spans="1:17" ht="31.5" x14ac:dyDescent="0.2">
      <c r="A418" s="8">
        <v>40610</v>
      </c>
      <c r="B418" s="55" t="s">
        <v>478</v>
      </c>
      <c r="C418" s="53">
        <v>22034</v>
      </c>
      <c r="D418" s="53">
        <v>22645</v>
      </c>
      <c r="E418" s="8">
        <f t="shared" ref="E418" si="214">D418-C418</f>
        <v>611</v>
      </c>
      <c r="F418" s="11">
        <v>1</v>
      </c>
      <c r="G418" s="53">
        <f t="shared" ref="G418" si="215">E418</f>
        <v>611</v>
      </c>
      <c r="H418" s="11">
        <v>8</v>
      </c>
      <c r="I418" s="10">
        <f t="shared" ref="I418" si="216">E418*F418+H418</f>
        <v>619</v>
      </c>
      <c r="J418" s="29" t="s">
        <v>158</v>
      </c>
      <c r="K418" s="29"/>
      <c r="L418" s="54">
        <v>7791020023807</v>
      </c>
      <c r="P418" s="6"/>
    </row>
    <row r="419" spans="1:17" ht="31.5" x14ac:dyDescent="0.2">
      <c r="A419" s="8">
        <v>40611</v>
      </c>
      <c r="B419" s="55" t="s">
        <v>479</v>
      </c>
      <c r="C419" s="53">
        <v>7257</v>
      </c>
      <c r="D419" s="53">
        <v>7315</v>
      </c>
      <c r="E419" s="8">
        <f t="shared" ref="E419" si="217">D419-C419</f>
        <v>58</v>
      </c>
      <c r="F419" s="11">
        <v>1</v>
      </c>
      <c r="G419" s="53">
        <f t="shared" ref="G419" si="218">E419</f>
        <v>58</v>
      </c>
      <c r="H419" s="11">
        <v>8</v>
      </c>
      <c r="I419" s="10">
        <f t="shared" ref="I419" si="219">E419*F419+H419</f>
        <v>66</v>
      </c>
      <c r="J419" s="29" t="s">
        <v>158</v>
      </c>
      <c r="K419" s="29"/>
      <c r="L419" s="54">
        <v>71287110929059</v>
      </c>
      <c r="P419" s="6"/>
    </row>
    <row r="420" spans="1:17" ht="31.5" x14ac:dyDescent="0.2">
      <c r="A420" s="8"/>
      <c r="B420" s="55" t="s">
        <v>479</v>
      </c>
      <c r="C420" s="53">
        <v>252</v>
      </c>
      <c r="D420" s="53">
        <v>278</v>
      </c>
      <c r="E420" s="8">
        <f t="shared" ref="E420:E421" si="220">D420-C420</f>
        <v>26</v>
      </c>
      <c r="F420" s="11">
        <v>1</v>
      </c>
      <c r="G420" s="53">
        <f t="shared" ref="G420:G421" si="221">E420</f>
        <v>26</v>
      </c>
      <c r="H420" s="11">
        <v>0</v>
      </c>
      <c r="I420" s="10">
        <f t="shared" ref="I420:I421" si="222">E420*F420+H420</f>
        <v>26</v>
      </c>
      <c r="J420" s="29" t="s">
        <v>158</v>
      </c>
      <c r="K420" s="29"/>
      <c r="L420" s="54">
        <v>121075</v>
      </c>
      <c r="P420" s="6"/>
      <c r="Q420" s="8"/>
    </row>
    <row r="421" spans="1:17" ht="31.5" x14ac:dyDescent="0.2">
      <c r="A421" s="8">
        <v>40612</v>
      </c>
      <c r="B421" s="55" t="s">
        <v>480</v>
      </c>
      <c r="C421" s="53">
        <v>7078</v>
      </c>
      <c r="D421" s="53">
        <v>7111</v>
      </c>
      <c r="E421" s="8">
        <f t="shared" si="220"/>
        <v>33</v>
      </c>
      <c r="F421" s="11">
        <v>1</v>
      </c>
      <c r="G421" s="53">
        <f t="shared" si="221"/>
        <v>33</v>
      </c>
      <c r="H421" s="11">
        <v>6</v>
      </c>
      <c r="I421" s="10">
        <f t="shared" si="222"/>
        <v>39</v>
      </c>
      <c r="J421" s="29" t="s">
        <v>158</v>
      </c>
      <c r="K421" s="29"/>
      <c r="L421" s="54">
        <v>3122</v>
      </c>
      <c r="P421" s="6"/>
      <c r="Q421" s="65"/>
    </row>
    <row r="422" spans="1:17" ht="31.5" x14ac:dyDescent="0.2">
      <c r="A422" s="8">
        <v>40613</v>
      </c>
      <c r="B422" s="55" t="s">
        <v>482</v>
      </c>
      <c r="C422" s="53">
        <v>9116</v>
      </c>
      <c r="D422" s="53">
        <v>9140</v>
      </c>
      <c r="E422" s="8">
        <f t="shared" ref="E422" si="223">D422-C422</f>
        <v>24</v>
      </c>
      <c r="F422" s="11">
        <v>1</v>
      </c>
      <c r="G422" s="53">
        <f t="shared" ref="G422" si="224">E422</f>
        <v>24</v>
      </c>
      <c r="H422" s="11">
        <v>4</v>
      </c>
      <c r="I422" s="10">
        <f t="shared" ref="I422" si="225">E422*F422+H422</f>
        <v>28</v>
      </c>
      <c r="J422" s="29" t="s">
        <v>158</v>
      </c>
      <c r="K422" s="29"/>
      <c r="L422" s="54">
        <v>5441500111</v>
      </c>
      <c r="P422" s="6"/>
      <c r="Q422" s="65"/>
    </row>
    <row r="423" spans="1:17" ht="31.5" x14ac:dyDescent="0.2">
      <c r="A423" s="8"/>
      <c r="B423" s="55" t="s">
        <v>530</v>
      </c>
      <c r="C423" s="53">
        <v>9704</v>
      </c>
      <c r="D423" s="53">
        <v>9740</v>
      </c>
      <c r="E423" s="8">
        <f t="shared" ref="E423" si="226">D423-C423</f>
        <v>36</v>
      </c>
      <c r="F423" s="11">
        <v>1</v>
      </c>
      <c r="G423" s="53">
        <f t="shared" ref="G423" si="227">E423</f>
        <v>36</v>
      </c>
      <c r="H423" s="11">
        <v>12</v>
      </c>
      <c r="I423" s="10">
        <f t="shared" ref="I423" si="228">E423*F423+H423</f>
        <v>48</v>
      </c>
      <c r="J423" s="29" t="s">
        <v>158</v>
      </c>
      <c r="K423" s="29"/>
      <c r="L423" s="54">
        <v>7728</v>
      </c>
      <c r="P423" s="6"/>
      <c r="Q423" s="65"/>
    </row>
    <row r="424" spans="1:17" ht="31.5" x14ac:dyDescent="0.2">
      <c r="A424" s="8">
        <v>40614</v>
      </c>
      <c r="B424" s="55" t="s">
        <v>481</v>
      </c>
      <c r="C424" s="53">
        <v>4228</v>
      </c>
      <c r="D424" s="53">
        <v>4307</v>
      </c>
      <c r="E424" s="8">
        <f t="shared" ref="E424" si="229">D424-C424</f>
        <v>79</v>
      </c>
      <c r="F424" s="11">
        <v>1</v>
      </c>
      <c r="G424" s="53">
        <f t="shared" ref="G424" si="230">E424</f>
        <v>79</v>
      </c>
      <c r="H424" s="11">
        <v>7</v>
      </c>
      <c r="I424" s="10">
        <f t="shared" ref="I424" si="231">E424*F424+H424</f>
        <v>86</v>
      </c>
      <c r="J424" s="29" t="s">
        <v>158</v>
      </c>
      <c r="K424" s="29"/>
      <c r="L424" s="54">
        <v>781799</v>
      </c>
      <c r="P424" s="6"/>
      <c r="Q424" s="65"/>
    </row>
    <row r="425" spans="1:17" ht="31.5" x14ac:dyDescent="0.2">
      <c r="A425" s="8">
        <v>40615</v>
      </c>
      <c r="B425" s="55" t="s">
        <v>485</v>
      </c>
      <c r="C425" s="53">
        <v>7305</v>
      </c>
      <c r="D425" s="53">
        <v>8305</v>
      </c>
      <c r="E425" s="8">
        <f t="shared" ref="E425" si="232">D425-C425</f>
        <v>1000</v>
      </c>
      <c r="F425" s="11">
        <v>1</v>
      </c>
      <c r="G425" s="53">
        <f t="shared" ref="G425" si="233">E425</f>
        <v>1000</v>
      </c>
      <c r="H425" s="11">
        <v>8</v>
      </c>
      <c r="I425" s="10">
        <f t="shared" ref="I425" si="234">E425*F425+H425</f>
        <v>1008</v>
      </c>
      <c r="J425" s="29" t="s">
        <v>158</v>
      </c>
      <c r="K425" s="29"/>
      <c r="L425" s="54">
        <v>110713</v>
      </c>
      <c r="P425" s="6"/>
      <c r="Q425" s="65"/>
    </row>
    <row r="426" spans="1:17" ht="31.5" x14ac:dyDescent="0.2">
      <c r="A426" s="8">
        <v>40616</v>
      </c>
      <c r="B426" s="55" t="s">
        <v>484</v>
      </c>
      <c r="C426" s="53">
        <v>57328</v>
      </c>
      <c r="D426" s="53">
        <v>57358</v>
      </c>
      <c r="E426" s="8">
        <f t="shared" ref="E426" si="235">D426-C426</f>
        <v>30</v>
      </c>
      <c r="F426" s="11">
        <v>1</v>
      </c>
      <c r="G426" s="53">
        <f t="shared" ref="G426" si="236">E426</f>
        <v>30</v>
      </c>
      <c r="H426" s="11">
        <v>8</v>
      </c>
      <c r="I426" s="10">
        <f t="shared" ref="I426" si="237">E426*F426+H426</f>
        <v>38</v>
      </c>
      <c r="J426" s="29" t="s">
        <v>158</v>
      </c>
      <c r="K426" s="29"/>
      <c r="L426" s="54">
        <v>832748</v>
      </c>
      <c r="P426" s="6"/>
      <c r="Q426" s="65"/>
    </row>
    <row r="427" spans="1:17" ht="31.5" x14ac:dyDescent="0.2">
      <c r="A427" s="8">
        <v>40618</v>
      </c>
      <c r="B427" s="55" t="s">
        <v>500</v>
      </c>
      <c r="C427" s="53">
        <v>1773</v>
      </c>
      <c r="D427" s="53">
        <v>2745</v>
      </c>
      <c r="E427" s="8">
        <f t="shared" ref="E427" si="238">D427-C427</f>
        <v>972</v>
      </c>
      <c r="F427" s="11">
        <v>1</v>
      </c>
      <c r="G427" s="53">
        <f t="shared" ref="G427" si="239">E427</f>
        <v>972</v>
      </c>
      <c r="H427" s="11">
        <v>8</v>
      </c>
      <c r="I427" s="10">
        <f t="shared" ref="I427" si="240">E427*F427+H427</f>
        <v>980</v>
      </c>
      <c r="J427" s="29" t="s">
        <v>158</v>
      </c>
      <c r="K427" s="29"/>
      <c r="L427" s="54">
        <v>7807041000458</v>
      </c>
      <c r="P427" s="6"/>
      <c r="Q427" s="65"/>
    </row>
    <row r="428" spans="1:17" ht="31.5" x14ac:dyDescent="0.2">
      <c r="A428" s="8">
        <v>40617</v>
      </c>
      <c r="B428" s="55" t="s">
        <v>510</v>
      </c>
      <c r="C428" s="53">
        <v>1282</v>
      </c>
      <c r="D428" s="53">
        <v>1394</v>
      </c>
      <c r="E428" s="8">
        <f t="shared" ref="E428" si="241">D428-C428</f>
        <v>112</v>
      </c>
      <c r="F428" s="11">
        <v>1</v>
      </c>
      <c r="G428" s="53">
        <f t="shared" ref="G428" si="242">E428</f>
        <v>112</v>
      </c>
      <c r="H428" s="11">
        <v>10</v>
      </c>
      <c r="I428" s="10">
        <f t="shared" ref="I428" si="243">E428*F428+H428</f>
        <v>122</v>
      </c>
      <c r="J428" s="29" t="s">
        <v>158</v>
      </c>
      <c r="K428" s="29"/>
      <c r="L428" s="54">
        <v>77910480015771</v>
      </c>
      <c r="P428" s="6"/>
      <c r="Q428" s="65"/>
    </row>
    <row r="429" spans="1:17" ht="31.5" x14ac:dyDescent="0.2">
      <c r="A429" s="8">
        <v>40619</v>
      </c>
      <c r="B429" s="55" t="s">
        <v>505</v>
      </c>
      <c r="C429" s="53">
        <v>7850</v>
      </c>
      <c r="D429" s="53">
        <v>7927</v>
      </c>
      <c r="E429" s="8">
        <f t="shared" ref="E429:E431" si="244">D429-C429</f>
        <v>77</v>
      </c>
      <c r="F429" s="11">
        <v>1</v>
      </c>
      <c r="G429" s="53">
        <f t="shared" ref="G429:G431" si="245">E429</f>
        <v>77</v>
      </c>
      <c r="H429" s="11">
        <v>5</v>
      </c>
      <c r="I429" s="10">
        <f t="shared" ref="I429:I431" si="246">E429*F429+H429</f>
        <v>82</v>
      </c>
      <c r="J429" s="29" t="s">
        <v>158</v>
      </c>
      <c r="K429" s="29"/>
      <c r="L429" s="54">
        <v>783126</v>
      </c>
      <c r="P429" s="6"/>
      <c r="Q429" s="65"/>
    </row>
    <row r="430" spans="1:17" ht="31.5" x14ac:dyDescent="0.2">
      <c r="A430" s="8">
        <v>40620</v>
      </c>
      <c r="B430" s="55" t="s">
        <v>516</v>
      </c>
      <c r="C430" s="53">
        <v>2193</v>
      </c>
      <c r="D430" s="53">
        <v>2297</v>
      </c>
      <c r="E430" s="8">
        <f t="shared" ref="E430" si="247">D430-C430</f>
        <v>104</v>
      </c>
      <c r="F430" s="11">
        <v>1</v>
      </c>
      <c r="G430" s="53">
        <f t="shared" ref="G430" si="248">E430</f>
        <v>104</v>
      </c>
      <c r="H430" s="11">
        <v>6</v>
      </c>
      <c r="I430" s="10">
        <f t="shared" ref="I430" si="249">E430*F430+H430</f>
        <v>110</v>
      </c>
      <c r="J430" s="29" t="s">
        <v>158</v>
      </c>
      <c r="K430" s="29"/>
      <c r="L430" s="54">
        <v>445988</v>
      </c>
      <c r="P430" s="6"/>
      <c r="Q430" s="65"/>
    </row>
    <row r="431" spans="1:17" ht="31.5" x14ac:dyDescent="0.2">
      <c r="A431" s="8">
        <v>40621</v>
      </c>
      <c r="B431" s="55" t="s">
        <v>515</v>
      </c>
      <c r="C431" s="53">
        <v>6570</v>
      </c>
      <c r="D431" s="53">
        <v>7770</v>
      </c>
      <c r="E431" s="8">
        <f t="shared" si="244"/>
        <v>1200</v>
      </c>
      <c r="F431" s="11">
        <v>1</v>
      </c>
      <c r="G431" s="53">
        <f t="shared" si="245"/>
        <v>1200</v>
      </c>
      <c r="H431" s="11">
        <v>16</v>
      </c>
      <c r="I431" s="10">
        <f t="shared" si="246"/>
        <v>1216</v>
      </c>
      <c r="J431" s="29" t="s">
        <v>158</v>
      </c>
      <c r="K431" s="29"/>
      <c r="L431" s="54">
        <v>7882050001357</v>
      </c>
      <c r="P431" s="6"/>
      <c r="Q431" s="65"/>
    </row>
    <row r="432" spans="1:17" ht="47.25" x14ac:dyDescent="0.2">
      <c r="A432" s="8">
        <v>40622</v>
      </c>
      <c r="B432" s="55" t="s">
        <v>514</v>
      </c>
      <c r="C432" s="53">
        <v>19727</v>
      </c>
      <c r="D432" s="53">
        <v>20097</v>
      </c>
      <c r="E432" s="8">
        <f t="shared" ref="E432" si="250">D432-C432</f>
        <v>370</v>
      </c>
      <c r="F432" s="11">
        <v>1</v>
      </c>
      <c r="G432" s="53">
        <f t="shared" ref="G432" si="251">E432</f>
        <v>370</v>
      </c>
      <c r="H432" s="11">
        <v>12</v>
      </c>
      <c r="I432" s="10">
        <f t="shared" ref="I432" si="252">E432*F432+H432</f>
        <v>382</v>
      </c>
      <c r="J432" s="29" t="s">
        <v>158</v>
      </c>
      <c r="K432" s="29"/>
      <c r="L432" s="54">
        <v>7791020024306</v>
      </c>
      <c r="P432" s="6"/>
      <c r="Q432" s="65"/>
    </row>
    <row r="433" spans="1:17" ht="31.5" x14ac:dyDescent="0.2">
      <c r="A433" s="8">
        <v>40623</v>
      </c>
      <c r="B433" s="55" t="s">
        <v>517</v>
      </c>
      <c r="C433" s="53">
        <v>58920</v>
      </c>
      <c r="D433" s="53">
        <v>59690</v>
      </c>
      <c r="E433" s="8">
        <f t="shared" ref="E433" si="253">D433-C433</f>
        <v>770</v>
      </c>
      <c r="F433" s="11">
        <v>1</v>
      </c>
      <c r="G433" s="53">
        <f t="shared" ref="G433" si="254">E433</f>
        <v>770</v>
      </c>
      <c r="H433" s="11">
        <v>12</v>
      </c>
      <c r="I433" s="10">
        <f t="shared" ref="I433" si="255">E433*F433+H433</f>
        <v>782</v>
      </c>
      <c r="J433" s="29" t="s">
        <v>158</v>
      </c>
      <c r="K433" s="29"/>
      <c r="L433" s="54">
        <v>44119159</v>
      </c>
      <c r="P433" s="6"/>
      <c r="Q433" s="65"/>
    </row>
    <row r="434" spans="1:17" ht="31.5" x14ac:dyDescent="0.2">
      <c r="A434" s="8">
        <v>40624</v>
      </c>
      <c r="B434" s="55" t="s">
        <v>531</v>
      </c>
      <c r="C434" s="53">
        <v>6194</v>
      </c>
      <c r="D434" s="53">
        <v>6194</v>
      </c>
      <c r="E434" s="8">
        <f t="shared" ref="E434" si="256">D434-C434</f>
        <v>0</v>
      </c>
      <c r="F434" s="11">
        <v>1</v>
      </c>
      <c r="G434" s="53">
        <f t="shared" ref="G434" si="257">E434</f>
        <v>0</v>
      </c>
      <c r="H434" s="11">
        <v>7</v>
      </c>
      <c r="I434" s="10">
        <f t="shared" ref="I434" si="258">E434*F434+H434</f>
        <v>7</v>
      </c>
      <c r="J434" s="29" t="s">
        <v>158</v>
      </c>
      <c r="K434" s="29" t="s">
        <v>211</v>
      </c>
      <c r="L434" s="54">
        <v>721530</v>
      </c>
      <c r="P434" s="6"/>
      <c r="Q434" s="65"/>
    </row>
    <row r="435" spans="1:17" ht="31.5" x14ac:dyDescent="0.2">
      <c r="A435" s="8">
        <v>40625</v>
      </c>
      <c r="B435" s="55" t="s">
        <v>542</v>
      </c>
      <c r="C435" s="53">
        <v>790</v>
      </c>
      <c r="D435" s="53">
        <v>1000</v>
      </c>
      <c r="E435" s="8">
        <f t="shared" ref="E435:E436" si="259">D435-C435</f>
        <v>210</v>
      </c>
      <c r="F435" s="11">
        <v>1</v>
      </c>
      <c r="G435" s="53">
        <f t="shared" ref="G435:G436" si="260">E435</f>
        <v>210</v>
      </c>
      <c r="H435" s="11">
        <v>8</v>
      </c>
      <c r="I435" s="10">
        <f t="shared" ref="I435:I436" si="261">E435*F435+H435</f>
        <v>218</v>
      </c>
      <c r="J435" s="29" t="s">
        <v>158</v>
      </c>
      <c r="K435" s="29"/>
      <c r="L435" s="54">
        <v>7780050061792</v>
      </c>
      <c r="P435" s="6"/>
      <c r="Q435" s="65"/>
    </row>
    <row r="436" spans="1:17" ht="31.5" x14ac:dyDescent="0.2">
      <c r="A436" s="8">
        <v>40627</v>
      </c>
      <c r="B436" s="55" t="s">
        <v>574</v>
      </c>
      <c r="C436" s="53">
        <v>0</v>
      </c>
      <c r="D436" s="53">
        <v>47</v>
      </c>
      <c r="E436" s="8">
        <f t="shared" si="259"/>
        <v>47</v>
      </c>
      <c r="F436" s="11">
        <v>1</v>
      </c>
      <c r="G436" s="53">
        <f t="shared" si="260"/>
        <v>47</v>
      </c>
      <c r="H436" s="11">
        <v>12</v>
      </c>
      <c r="I436" s="10">
        <f t="shared" si="261"/>
        <v>59</v>
      </c>
      <c r="J436" s="29" t="s">
        <v>158</v>
      </c>
      <c r="K436" s="29"/>
      <c r="L436" s="54">
        <v>7795059001983</v>
      </c>
      <c r="P436" s="6"/>
      <c r="Q436" s="65"/>
    </row>
    <row r="437" spans="1:17" x14ac:dyDescent="0.2">
      <c r="A437" s="8"/>
      <c r="B437" s="55"/>
      <c r="C437" s="53"/>
      <c r="D437" s="53"/>
      <c r="E437" s="8"/>
      <c r="F437" s="11"/>
      <c r="G437" s="53"/>
      <c r="H437" s="11"/>
      <c r="I437" s="10"/>
      <c r="J437" s="29"/>
      <c r="K437" s="29"/>
      <c r="L437" s="54"/>
      <c r="P437" s="6"/>
      <c r="Q437" s="65"/>
    </row>
    <row r="438" spans="1:17" x14ac:dyDescent="0.2">
      <c r="A438" s="8"/>
      <c r="B438" s="55" t="s">
        <v>157</v>
      </c>
      <c r="C438" s="11"/>
      <c r="D438" s="11"/>
      <c r="E438" s="11"/>
      <c r="F438" s="11"/>
      <c r="G438" s="53"/>
      <c r="H438" s="11"/>
      <c r="I438" s="10"/>
      <c r="J438" s="29" t="s">
        <v>159</v>
      </c>
      <c r="K438" s="29"/>
      <c r="L438" s="11"/>
    </row>
    <row r="439" spans="1:17" x14ac:dyDescent="0.2">
      <c r="A439" s="8"/>
      <c r="B439" s="59"/>
      <c r="C439" s="11"/>
      <c r="D439" s="11"/>
      <c r="E439" s="11"/>
      <c r="F439" s="11"/>
      <c r="G439" s="53"/>
      <c r="H439" s="11"/>
      <c r="I439" s="10"/>
      <c r="J439" s="29"/>
      <c r="K439" s="29"/>
      <c r="L439" s="11"/>
    </row>
    <row r="440" spans="1:17" ht="31.5" x14ac:dyDescent="0.2">
      <c r="A440" s="45">
        <v>41409</v>
      </c>
      <c r="B440" s="42" t="s">
        <v>222</v>
      </c>
      <c r="C440" s="12">
        <v>44220</v>
      </c>
      <c r="D440" s="12">
        <v>44220</v>
      </c>
      <c r="E440" s="8">
        <f t="shared" ref="E440:E441" si="262">D440-C440</f>
        <v>0</v>
      </c>
      <c r="F440" s="13">
        <v>1</v>
      </c>
      <c r="G440" s="9">
        <f t="shared" ref="G440" si="263">E440*F440</f>
        <v>0</v>
      </c>
      <c r="H440" s="12">
        <v>0</v>
      </c>
      <c r="I440" s="10">
        <f t="shared" ref="I440" si="264">E440*F440+H440</f>
        <v>0</v>
      </c>
      <c r="J440" s="29" t="s">
        <v>159</v>
      </c>
      <c r="K440" s="29"/>
      <c r="L440" s="46" t="s">
        <v>232</v>
      </c>
    </row>
    <row r="441" spans="1:17" ht="47.25" x14ac:dyDescent="0.2">
      <c r="A441" s="8">
        <v>7300</v>
      </c>
      <c r="B441" s="55" t="s">
        <v>416</v>
      </c>
      <c r="C441" s="11">
        <v>13915</v>
      </c>
      <c r="D441" s="11">
        <v>13915</v>
      </c>
      <c r="E441" s="8">
        <f t="shared" si="262"/>
        <v>0</v>
      </c>
      <c r="F441" s="13">
        <v>1</v>
      </c>
      <c r="G441" s="9">
        <f t="shared" ref="G441" si="265">E441*F441</f>
        <v>0</v>
      </c>
      <c r="H441" s="12">
        <v>0</v>
      </c>
      <c r="I441" s="10">
        <f t="shared" ref="I441" si="266">E441*F441+H441</f>
        <v>0</v>
      </c>
      <c r="J441" s="29" t="s">
        <v>158</v>
      </c>
      <c r="K441" s="29"/>
      <c r="L441" s="54">
        <v>603580304917224</v>
      </c>
    </row>
    <row r="442" spans="1:17" ht="47.25" x14ac:dyDescent="0.2">
      <c r="A442" s="8"/>
      <c r="B442" s="55" t="s">
        <v>417</v>
      </c>
      <c r="C442" s="11">
        <v>40607</v>
      </c>
      <c r="D442" s="11">
        <v>40607</v>
      </c>
      <c r="E442" s="8">
        <f t="shared" ref="E442:E443" si="267">D442-C442</f>
        <v>0</v>
      </c>
      <c r="F442" s="13">
        <v>1</v>
      </c>
      <c r="G442" s="9">
        <f t="shared" ref="G442:G443" si="268">E442*F442</f>
        <v>0</v>
      </c>
      <c r="H442" s="12">
        <v>0</v>
      </c>
      <c r="I442" s="10">
        <f t="shared" ref="I442:I443" si="269">E442*F442+H442</f>
        <v>0</v>
      </c>
      <c r="J442" s="29" t="s">
        <v>158</v>
      </c>
      <c r="K442" s="29" t="s">
        <v>211</v>
      </c>
      <c r="L442" s="11">
        <v>601100</v>
      </c>
    </row>
    <row r="443" spans="1:17" ht="47.25" x14ac:dyDescent="0.2">
      <c r="A443" s="8"/>
      <c r="B443" s="55" t="s">
        <v>417</v>
      </c>
      <c r="C443" s="11">
        <v>15692</v>
      </c>
      <c r="D443" s="11">
        <v>16060</v>
      </c>
      <c r="E443" s="8">
        <f t="shared" si="267"/>
        <v>368</v>
      </c>
      <c r="F443" s="13">
        <v>1</v>
      </c>
      <c r="G443" s="9">
        <f t="shared" si="268"/>
        <v>368</v>
      </c>
      <c r="H443" s="12">
        <v>0</v>
      </c>
      <c r="I443" s="10">
        <f t="shared" si="269"/>
        <v>368</v>
      </c>
      <c r="J443" s="29" t="s">
        <v>158</v>
      </c>
      <c r="K443" s="29"/>
      <c r="L443" s="54">
        <v>603751209928859</v>
      </c>
    </row>
    <row r="444" spans="1:17" ht="31.5" x14ac:dyDescent="0.2">
      <c r="A444" s="8">
        <v>4401</v>
      </c>
      <c r="B444" s="55" t="s">
        <v>415</v>
      </c>
      <c r="C444" s="11">
        <v>94652</v>
      </c>
      <c r="D444" s="11">
        <v>94893</v>
      </c>
      <c r="E444" s="8">
        <f t="shared" ref="E444" si="270">D444-C444</f>
        <v>241</v>
      </c>
      <c r="F444" s="13">
        <v>1</v>
      </c>
      <c r="G444" s="9">
        <f t="shared" ref="G444:G446" si="271">E444*F444</f>
        <v>241</v>
      </c>
      <c r="H444" s="12">
        <v>0</v>
      </c>
      <c r="I444" s="10">
        <f t="shared" ref="I444:I446" si="272">E444*F444+H444</f>
        <v>241</v>
      </c>
      <c r="J444" s="29" t="s">
        <v>158</v>
      </c>
      <c r="K444" s="29"/>
      <c r="L444" s="11">
        <v>21272</v>
      </c>
    </row>
    <row r="445" spans="1:17" ht="31.5" x14ac:dyDescent="0.2">
      <c r="A445" s="8"/>
      <c r="B445" s="55" t="s">
        <v>415</v>
      </c>
      <c r="C445" s="11">
        <v>8395</v>
      </c>
      <c r="D445" s="11">
        <v>8851</v>
      </c>
      <c r="E445" s="8">
        <f t="shared" ref="E445" si="273">D445-C445</f>
        <v>456</v>
      </c>
      <c r="F445" s="13">
        <v>1</v>
      </c>
      <c r="G445" s="9">
        <f t="shared" ref="G445" si="274">E445*F445</f>
        <v>456</v>
      </c>
      <c r="H445" s="12">
        <v>38</v>
      </c>
      <c r="I445" s="10">
        <f t="shared" ref="I445" si="275">E445*F445+H445</f>
        <v>494</v>
      </c>
      <c r="J445" s="29" t="s">
        <v>158</v>
      </c>
      <c r="K445" s="29"/>
      <c r="L445" s="11">
        <v>6812964</v>
      </c>
    </row>
    <row r="446" spans="1:17" ht="31.5" x14ac:dyDescent="0.2">
      <c r="A446" s="8">
        <v>800</v>
      </c>
      <c r="B446" s="55" t="s">
        <v>418</v>
      </c>
      <c r="C446" s="11">
        <v>6804</v>
      </c>
      <c r="D446" s="11">
        <v>7454</v>
      </c>
      <c r="E446" s="8">
        <f t="shared" ref="E446:E447" si="276">D446-C446</f>
        <v>650</v>
      </c>
      <c r="F446" s="13">
        <v>80</v>
      </c>
      <c r="G446" s="9">
        <f t="shared" si="271"/>
        <v>52000</v>
      </c>
      <c r="H446" s="12">
        <v>0</v>
      </c>
      <c r="I446" s="10">
        <f t="shared" si="272"/>
        <v>52000</v>
      </c>
      <c r="J446" s="29" t="s">
        <v>159</v>
      </c>
      <c r="K446" s="29"/>
      <c r="L446" s="11">
        <v>161885</v>
      </c>
    </row>
    <row r="447" spans="1:17" ht="31.5" x14ac:dyDescent="0.2">
      <c r="A447" s="8"/>
      <c r="B447" s="55" t="s">
        <v>446</v>
      </c>
      <c r="C447" s="11">
        <v>44022</v>
      </c>
      <c r="D447" s="11">
        <v>44802</v>
      </c>
      <c r="E447" s="8">
        <f t="shared" si="276"/>
        <v>780</v>
      </c>
      <c r="F447" s="13">
        <v>1</v>
      </c>
      <c r="G447" s="9">
        <f t="shared" ref="G447" si="277">E447*F447</f>
        <v>780</v>
      </c>
      <c r="H447" s="12">
        <v>0</v>
      </c>
      <c r="I447" s="10">
        <f t="shared" ref="I447" si="278">E447*F447+H447</f>
        <v>780</v>
      </c>
      <c r="J447" s="29" t="s">
        <v>159</v>
      </c>
      <c r="K447" s="29"/>
      <c r="L447" s="54">
        <v>747980100749372</v>
      </c>
    </row>
    <row r="448" spans="1:17" ht="31.5" x14ac:dyDescent="0.2">
      <c r="A448" s="8">
        <v>95</v>
      </c>
      <c r="B448" s="55" t="s">
        <v>419</v>
      </c>
      <c r="C448" s="12">
        <v>17484</v>
      </c>
      <c r="D448" s="12">
        <v>18366</v>
      </c>
      <c r="E448" s="8">
        <f t="shared" ref="E448" si="279">D448-C448</f>
        <v>882</v>
      </c>
      <c r="F448" s="13">
        <v>1</v>
      </c>
      <c r="G448" s="9">
        <f t="shared" ref="G448" si="280">E448*F448</f>
        <v>882</v>
      </c>
      <c r="H448" s="12">
        <v>10</v>
      </c>
      <c r="I448" s="10">
        <f t="shared" ref="I448" si="281">E448*F448+H448</f>
        <v>892</v>
      </c>
      <c r="J448" s="29" t="s">
        <v>158</v>
      </c>
      <c r="K448" s="29"/>
      <c r="L448" s="11">
        <v>780793</v>
      </c>
      <c r="O448" s="8"/>
    </row>
    <row r="449" spans="1:17" x14ac:dyDescent="0.2">
      <c r="A449" s="8">
        <v>130</v>
      </c>
      <c r="B449" s="55" t="s">
        <v>420</v>
      </c>
      <c r="C449" s="11">
        <v>7101</v>
      </c>
      <c r="D449" s="11">
        <v>7434</v>
      </c>
      <c r="E449" s="8">
        <f t="shared" ref="E449" si="282">D449-C449</f>
        <v>333</v>
      </c>
      <c r="F449" s="13">
        <v>40</v>
      </c>
      <c r="G449" s="9">
        <f t="shared" ref="G449" si="283">E449*F449</f>
        <v>13320</v>
      </c>
      <c r="H449" s="12"/>
      <c r="I449" s="10">
        <f t="shared" ref="I449" si="284">E449*F449+H449</f>
        <v>13320</v>
      </c>
      <c r="J449" s="29" t="s">
        <v>158</v>
      </c>
      <c r="K449" s="29"/>
      <c r="L449" s="11">
        <v>865601</v>
      </c>
    </row>
    <row r="450" spans="1:17" x14ac:dyDescent="0.2">
      <c r="A450" s="8">
        <v>20572</v>
      </c>
      <c r="B450" s="55" t="s">
        <v>421</v>
      </c>
      <c r="C450" s="11">
        <v>11689</v>
      </c>
      <c r="D450" s="11">
        <v>12397</v>
      </c>
      <c r="E450" s="8">
        <f t="shared" ref="E450" si="285">D450-C450</f>
        <v>708</v>
      </c>
      <c r="F450" s="13">
        <v>1</v>
      </c>
      <c r="G450" s="9">
        <f t="shared" ref="G450" si="286">E450*F450</f>
        <v>708</v>
      </c>
      <c r="H450" s="12">
        <v>4</v>
      </c>
      <c r="I450" s="10">
        <f t="shared" ref="I450" si="287">E450*F450+H450</f>
        <v>712</v>
      </c>
      <c r="J450" s="29" t="s">
        <v>158</v>
      </c>
      <c r="K450" s="29"/>
      <c r="L450" s="54">
        <v>603580809714854</v>
      </c>
    </row>
    <row r="451" spans="1:17" ht="31.5" x14ac:dyDescent="0.2">
      <c r="A451" s="8">
        <v>40172</v>
      </c>
      <c r="B451" s="55" t="s">
        <v>440</v>
      </c>
      <c r="C451" s="12">
        <v>183498</v>
      </c>
      <c r="D451" s="12">
        <v>185698</v>
      </c>
      <c r="E451" s="8">
        <f t="shared" ref="E451" si="288">D451-C451</f>
        <v>2200</v>
      </c>
      <c r="F451" s="13">
        <v>1</v>
      </c>
      <c r="G451" s="9">
        <f t="shared" ref="G451" si="289">E451*F451</f>
        <v>2200</v>
      </c>
      <c r="H451" s="12"/>
      <c r="I451" s="10">
        <f t="shared" ref="I451" si="290">E451*F451+H451</f>
        <v>2200</v>
      </c>
      <c r="J451" s="29" t="s">
        <v>158</v>
      </c>
      <c r="K451" s="29"/>
      <c r="L451" s="11">
        <v>261153</v>
      </c>
    </row>
    <row r="452" spans="1:17" ht="31.5" x14ac:dyDescent="0.2">
      <c r="A452" s="8">
        <v>931021</v>
      </c>
      <c r="B452" s="42" t="s">
        <v>507</v>
      </c>
      <c r="C452" s="12">
        <v>4935</v>
      </c>
      <c r="D452" s="12">
        <v>5635</v>
      </c>
      <c r="E452" s="8">
        <f t="shared" ref="E452:E454" si="291">D452-C452</f>
        <v>700</v>
      </c>
      <c r="F452" s="13">
        <v>1</v>
      </c>
      <c r="G452" s="9">
        <f t="shared" ref="G452:G454" si="292">E452*F452</f>
        <v>700</v>
      </c>
      <c r="H452" s="12">
        <v>10</v>
      </c>
      <c r="I452" s="10">
        <f t="shared" ref="I452:I454" si="293">E452*F452+H452</f>
        <v>710</v>
      </c>
      <c r="J452" s="29" t="s">
        <v>158</v>
      </c>
      <c r="K452" s="29"/>
      <c r="L452" s="46" t="s">
        <v>508</v>
      </c>
    </row>
    <row r="453" spans="1:17" ht="31.5" x14ac:dyDescent="0.2">
      <c r="A453" s="8">
        <v>515</v>
      </c>
      <c r="B453" s="59" t="s">
        <v>422</v>
      </c>
      <c r="C453" s="12">
        <v>165012</v>
      </c>
      <c r="D453" s="12">
        <v>165012</v>
      </c>
      <c r="E453" s="8">
        <f t="shared" si="291"/>
        <v>0</v>
      </c>
      <c r="F453" s="13">
        <v>40</v>
      </c>
      <c r="G453" s="9">
        <f t="shared" si="292"/>
        <v>0</v>
      </c>
      <c r="H453" s="12">
        <v>61</v>
      </c>
      <c r="I453" s="10">
        <f>E453*F453+H453</f>
        <v>61</v>
      </c>
      <c r="J453" s="29" t="s">
        <v>159</v>
      </c>
      <c r="K453" s="29"/>
      <c r="L453" s="46" t="s">
        <v>423</v>
      </c>
    </row>
    <row r="454" spans="1:17" ht="31.5" x14ac:dyDescent="0.2">
      <c r="A454" s="8">
        <v>540</v>
      </c>
      <c r="B454" s="59" t="s">
        <v>424</v>
      </c>
      <c r="C454" s="12">
        <v>270776</v>
      </c>
      <c r="D454" s="12">
        <v>275726</v>
      </c>
      <c r="E454" s="8">
        <f t="shared" si="291"/>
        <v>4950</v>
      </c>
      <c r="F454" s="13">
        <v>1</v>
      </c>
      <c r="G454" s="9">
        <f t="shared" si="292"/>
        <v>4950</v>
      </c>
      <c r="H454" s="12">
        <v>0</v>
      </c>
      <c r="I454" s="10">
        <f t="shared" si="293"/>
        <v>4950</v>
      </c>
      <c r="J454" s="29" t="s">
        <v>158</v>
      </c>
      <c r="K454" s="29"/>
      <c r="L454" s="46" t="s">
        <v>425</v>
      </c>
    </row>
    <row r="455" spans="1:17" ht="47.25" x14ac:dyDescent="0.2">
      <c r="A455" s="60">
        <v>25810</v>
      </c>
      <c r="B455" s="42" t="s">
        <v>287</v>
      </c>
      <c r="C455" s="12">
        <v>88025</v>
      </c>
      <c r="D455" s="12">
        <v>88075</v>
      </c>
      <c r="E455" s="8">
        <f t="shared" ref="E455:E456" si="294">D455-C455</f>
        <v>50</v>
      </c>
      <c r="F455" s="13">
        <v>1</v>
      </c>
      <c r="G455" s="9">
        <f t="shared" ref="G455:G456" si="295">E455*F455</f>
        <v>50</v>
      </c>
      <c r="H455" s="12">
        <v>0</v>
      </c>
      <c r="I455" s="10">
        <f t="shared" ref="I455:I456" si="296">E455*F455+H455</f>
        <v>50</v>
      </c>
      <c r="J455" s="29" t="s">
        <v>158</v>
      </c>
      <c r="K455" s="29"/>
      <c r="L455" s="46" t="s">
        <v>38</v>
      </c>
    </row>
    <row r="456" spans="1:17" ht="31.5" x14ac:dyDescent="0.2">
      <c r="A456" s="8">
        <v>22007</v>
      </c>
      <c r="B456" s="42" t="s">
        <v>221</v>
      </c>
      <c r="C456" s="12">
        <v>29972</v>
      </c>
      <c r="D456" s="12">
        <v>30250</v>
      </c>
      <c r="E456" s="8">
        <f t="shared" si="294"/>
        <v>278</v>
      </c>
      <c r="F456" s="13">
        <v>1</v>
      </c>
      <c r="G456" s="9">
        <f t="shared" si="295"/>
        <v>278</v>
      </c>
      <c r="H456" s="12">
        <v>10</v>
      </c>
      <c r="I456" s="10">
        <f t="shared" si="296"/>
        <v>288</v>
      </c>
      <c r="J456" s="29" t="s">
        <v>158</v>
      </c>
      <c r="K456" s="29"/>
      <c r="L456" s="46" t="s">
        <v>43</v>
      </c>
    </row>
    <row r="457" spans="1:17" ht="31.5" x14ac:dyDescent="0.2">
      <c r="A457" s="8">
        <v>40164</v>
      </c>
      <c r="B457" s="59" t="s">
        <v>426</v>
      </c>
      <c r="C457" s="12">
        <v>23548</v>
      </c>
      <c r="D457" s="12">
        <v>24154</v>
      </c>
      <c r="E457" s="8">
        <f t="shared" ref="E457:E458" si="297">D457-C457</f>
        <v>606</v>
      </c>
      <c r="F457" s="13">
        <v>1</v>
      </c>
      <c r="G457" s="9">
        <f t="shared" ref="G457" si="298">E457*F457</f>
        <v>606</v>
      </c>
      <c r="H457" s="12">
        <v>10</v>
      </c>
      <c r="I457" s="10">
        <f t="shared" ref="I457" si="299">E457*F457+H457</f>
        <v>616</v>
      </c>
      <c r="J457" s="29" t="s">
        <v>158</v>
      </c>
      <c r="K457" s="29"/>
      <c r="L457" s="46" t="s">
        <v>427</v>
      </c>
    </row>
    <row r="458" spans="1:17" x14ac:dyDescent="0.2">
      <c r="A458" s="8">
        <v>780</v>
      </c>
      <c r="B458" s="59" t="s">
        <v>428</v>
      </c>
      <c r="C458" s="12">
        <v>21717</v>
      </c>
      <c r="D458" s="12">
        <v>21717</v>
      </c>
      <c r="E458" s="8">
        <f t="shared" si="297"/>
        <v>0</v>
      </c>
      <c r="F458" s="13">
        <v>1</v>
      </c>
      <c r="G458" s="9">
        <f t="shared" ref="G458" si="300">E458*F458</f>
        <v>0</v>
      </c>
      <c r="H458" s="12">
        <v>0</v>
      </c>
      <c r="I458" s="10">
        <f t="shared" ref="I458" si="301">E458*F458+H458</f>
        <v>0</v>
      </c>
      <c r="J458" s="29" t="s">
        <v>159</v>
      </c>
      <c r="K458" s="29"/>
      <c r="L458" s="46" t="s">
        <v>429</v>
      </c>
    </row>
    <row r="459" spans="1:17" x14ac:dyDescent="0.2">
      <c r="A459" s="8">
        <v>82</v>
      </c>
      <c r="B459" s="59" t="s">
        <v>430</v>
      </c>
      <c r="C459" s="12">
        <v>102416</v>
      </c>
      <c r="D459" s="12">
        <v>110116</v>
      </c>
      <c r="E459" s="8">
        <f t="shared" ref="E459" si="302">D459-C459</f>
        <v>7700</v>
      </c>
      <c r="F459" s="13">
        <v>1</v>
      </c>
      <c r="G459" s="9">
        <f t="shared" ref="G459" si="303">E459*F459</f>
        <v>7700</v>
      </c>
      <c r="H459" s="12">
        <v>300</v>
      </c>
      <c r="I459" s="10">
        <f t="shared" ref="I459" si="304">E459*F459+H459</f>
        <v>8000</v>
      </c>
      <c r="J459" s="29" t="s">
        <v>158</v>
      </c>
      <c r="K459" s="29"/>
      <c r="L459" s="46" t="s">
        <v>431</v>
      </c>
    </row>
    <row r="460" spans="1:17" ht="31.5" x14ac:dyDescent="0.2">
      <c r="A460" s="8">
        <v>82004</v>
      </c>
      <c r="B460" s="59" t="s">
        <v>432</v>
      </c>
      <c r="C460" s="12">
        <v>23112</v>
      </c>
      <c r="D460" s="12">
        <v>23822</v>
      </c>
      <c r="E460" s="8">
        <f t="shared" ref="E460" si="305">D460-C460</f>
        <v>710</v>
      </c>
      <c r="F460" s="13">
        <v>1</v>
      </c>
      <c r="G460" s="9">
        <f t="shared" ref="G460" si="306">E460*F460</f>
        <v>710</v>
      </c>
      <c r="H460" s="12"/>
      <c r="I460" s="10">
        <f t="shared" ref="I460" si="307">E460*F460+H460</f>
        <v>710</v>
      </c>
      <c r="J460" s="29" t="s">
        <v>158</v>
      </c>
      <c r="K460" s="29"/>
      <c r="L460" s="46" t="s">
        <v>433</v>
      </c>
    </row>
    <row r="461" spans="1:17" x14ac:dyDescent="0.2">
      <c r="A461" s="8">
        <v>21020</v>
      </c>
      <c r="B461" s="59" t="s">
        <v>434</v>
      </c>
      <c r="C461" s="12">
        <v>30184</v>
      </c>
      <c r="D461" s="12">
        <v>31210</v>
      </c>
      <c r="E461" s="8">
        <f t="shared" ref="E461" si="308">D461-C461</f>
        <v>1026</v>
      </c>
      <c r="F461" s="13">
        <v>1</v>
      </c>
      <c r="G461" s="9">
        <f t="shared" ref="G461" si="309">E461*F461</f>
        <v>1026</v>
      </c>
      <c r="H461" s="12"/>
      <c r="I461" s="10">
        <f t="shared" ref="I461" si="310">E461*F461+H461</f>
        <v>1026</v>
      </c>
      <c r="J461" s="29" t="s">
        <v>158</v>
      </c>
      <c r="K461" s="29"/>
      <c r="L461" s="46" t="s">
        <v>435</v>
      </c>
    </row>
    <row r="462" spans="1:17" ht="47.25" x14ac:dyDescent="0.2">
      <c r="A462" s="8">
        <v>442003</v>
      </c>
      <c r="B462" s="42" t="s">
        <v>282</v>
      </c>
      <c r="C462" s="12">
        <v>23482</v>
      </c>
      <c r="D462" s="12">
        <v>24587</v>
      </c>
      <c r="E462" s="8">
        <f t="shared" ref="E462" si="311">D462-C462</f>
        <v>1105</v>
      </c>
      <c r="F462" s="13">
        <v>1</v>
      </c>
      <c r="G462" s="9">
        <f t="shared" ref="G462" si="312">E462*F462</f>
        <v>1105</v>
      </c>
      <c r="H462" s="12">
        <v>8</v>
      </c>
      <c r="I462" s="10">
        <f t="shared" ref="I462" si="313">E462*F462+H462</f>
        <v>1113</v>
      </c>
      <c r="J462" s="29" t="s">
        <v>158</v>
      </c>
      <c r="K462" s="29"/>
      <c r="L462" s="46" t="s">
        <v>212</v>
      </c>
    </row>
    <row r="463" spans="1:17" x14ac:dyDescent="0.2">
      <c r="A463" s="8">
        <v>11030</v>
      </c>
      <c r="B463" s="59" t="s">
        <v>475</v>
      </c>
      <c r="C463" s="12">
        <v>3861</v>
      </c>
      <c r="D463" s="12">
        <v>4013</v>
      </c>
      <c r="E463" s="8">
        <f t="shared" ref="E463" si="314">D463-C463</f>
        <v>152</v>
      </c>
      <c r="F463" s="13">
        <v>1</v>
      </c>
      <c r="G463" s="9">
        <f t="shared" ref="G463" si="315">E463*F463</f>
        <v>152</v>
      </c>
      <c r="H463" s="12"/>
      <c r="I463" s="10">
        <f t="shared" ref="I463" si="316">E463*F463+H463</f>
        <v>152</v>
      </c>
      <c r="J463" s="29" t="s">
        <v>158</v>
      </c>
      <c r="K463" s="29"/>
      <c r="L463" s="46" t="s">
        <v>436</v>
      </c>
    </row>
    <row r="464" spans="1:17" ht="31.5" x14ac:dyDescent="0.2">
      <c r="A464" s="8">
        <v>31009</v>
      </c>
      <c r="B464" s="42" t="s">
        <v>40</v>
      </c>
      <c r="C464" s="12">
        <v>2136</v>
      </c>
      <c r="D464" s="12">
        <v>2172</v>
      </c>
      <c r="E464" s="8">
        <f t="shared" ref="E464:E466" si="317">D464-C464</f>
        <v>36</v>
      </c>
      <c r="F464" s="13">
        <v>40</v>
      </c>
      <c r="G464" s="9">
        <f t="shared" ref="G464" si="318">E464*F464</f>
        <v>1440</v>
      </c>
      <c r="H464" s="12">
        <v>13</v>
      </c>
      <c r="I464" s="10">
        <f t="shared" ref="I464" si="319">E464*F464+H464</f>
        <v>1453</v>
      </c>
      <c r="J464" s="29" t="s">
        <v>158</v>
      </c>
      <c r="K464" s="29"/>
      <c r="L464" s="46" t="s">
        <v>41</v>
      </c>
      <c r="Q464" s="74"/>
    </row>
    <row r="465" spans="1:20" x14ac:dyDescent="0.2">
      <c r="A465" s="8">
        <v>932010</v>
      </c>
      <c r="B465" s="55" t="s">
        <v>437</v>
      </c>
      <c r="C465" s="11">
        <v>152613</v>
      </c>
      <c r="D465" s="11">
        <v>153263</v>
      </c>
      <c r="E465" s="8">
        <f t="shared" si="317"/>
        <v>650</v>
      </c>
      <c r="F465" s="13">
        <v>1</v>
      </c>
      <c r="G465" s="9">
        <f t="shared" ref="G465:G466" si="320">E465*F465</f>
        <v>650</v>
      </c>
      <c r="H465" s="12"/>
      <c r="I465" s="10">
        <f t="shared" ref="I465:I466" si="321">E465*F465+H465</f>
        <v>650</v>
      </c>
      <c r="J465" s="29"/>
      <c r="K465" s="29"/>
      <c r="L465" s="11">
        <v>2838464</v>
      </c>
    </row>
    <row r="466" spans="1:20" ht="31.5" x14ac:dyDescent="0.2">
      <c r="A466" s="8">
        <v>4871</v>
      </c>
      <c r="B466" s="55" t="s">
        <v>438</v>
      </c>
      <c r="C466" s="11">
        <v>83495</v>
      </c>
      <c r="D466" s="11">
        <v>83605</v>
      </c>
      <c r="E466" s="8">
        <f t="shared" si="317"/>
        <v>110</v>
      </c>
      <c r="F466" s="13">
        <v>1</v>
      </c>
      <c r="G466" s="9">
        <f t="shared" si="320"/>
        <v>110</v>
      </c>
      <c r="H466" s="12"/>
      <c r="I466" s="10">
        <f t="shared" si="321"/>
        <v>110</v>
      </c>
      <c r="J466" s="29" t="s">
        <v>159</v>
      </c>
      <c r="K466" s="29"/>
      <c r="L466" s="11">
        <v>806160</v>
      </c>
      <c r="N466" s="11"/>
      <c r="O466" s="11"/>
      <c r="P466" s="8"/>
      <c r="Q466" s="13"/>
      <c r="R466" s="9"/>
      <c r="S466" s="12"/>
      <c r="T466" s="10"/>
    </row>
    <row r="467" spans="1:20" x14ac:dyDescent="0.2">
      <c r="A467" s="8">
        <v>127</v>
      </c>
      <c r="B467" s="55" t="s">
        <v>439</v>
      </c>
      <c r="C467" s="11">
        <v>143049</v>
      </c>
      <c r="D467" s="11">
        <v>143049</v>
      </c>
      <c r="E467" s="8">
        <f t="shared" ref="E467" si="322">D467-C467</f>
        <v>0</v>
      </c>
      <c r="F467" s="13">
        <v>1</v>
      </c>
      <c r="G467" s="9">
        <f t="shared" ref="G467" si="323">E467*F467</f>
        <v>0</v>
      </c>
      <c r="H467" s="12">
        <v>28</v>
      </c>
      <c r="I467" s="10">
        <f t="shared" ref="I467" si="324">E467*F467+H467</f>
        <v>28</v>
      </c>
      <c r="J467" s="29" t="s">
        <v>158</v>
      </c>
      <c r="K467" s="29" t="s">
        <v>211</v>
      </c>
      <c r="L467" s="11">
        <v>11883</v>
      </c>
    </row>
    <row r="468" spans="1:20" x14ac:dyDescent="0.2">
      <c r="A468" s="8">
        <v>127</v>
      </c>
      <c r="B468" s="55" t="s">
        <v>439</v>
      </c>
      <c r="C468" s="11">
        <v>8868</v>
      </c>
      <c r="D468" s="11">
        <v>11368</v>
      </c>
      <c r="E468" s="8">
        <f t="shared" ref="E468" si="325">D468-C468</f>
        <v>2500</v>
      </c>
      <c r="F468" s="13">
        <v>1</v>
      </c>
      <c r="G468" s="9">
        <f t="shared" ref="G468" si="326">E468*F468</f>
        <v>2500</v>
      </c>
      <c r="H468" s="12">
        <v>0</v>
      </c>
      <c r="I468" s="10">
        <f t="shared" ref="I468" si="327">E468*F468+H468</f>
        <v>2500</v>
      </c>
      <c r="J468" s="29" t="s">
        <v>158</v>
      </c>
      <c r="K468" s="29"/>
      <c r="L468" s="11">
        <v>11122366</v>
      </c>
    </row>
    <row r="469" spans="1:20" ht="31.5" x14ac:dyDescent="0.2">
      <c r="A469" s="8">
        <v>1406</v>
      </c>
      <c r="B469" s="55" t="s">
        <v>454</v>
      </c>
      <c r="C469" s="11">
        <v>260</v>
      </c>
      <c r="D469" s="11">
        <v>290</v>
      </c>
      <c r="E469" s="8">
        <f t="shared" ref="E469:E471" si="328">D469-C469</f>
        <v>30</v>
      </c>
      <c r="F469" s="13">
        <v>50</v>
      </c>
      <c r="G469" s="9">
        <f t="shared" ref="G469" si="329">E469*F469</f>
        <v>1500</v>
      </c>
      <c r="H469" s="12">
        <v>13</v>
      </c>
      <c r="I469" s="10">
        <f t="shared" ref="I469" si="330">E469*F469+H469</f>
        <v>1513</v>
      </c>
      <c r="J469" s="29" t="s">
        <v>158</v>
      </c>
      <c r="K469" s="29"/>
      <c r="L469" s="54">
        <v>9072046004143</v>
      </c>
    </row>
    <row r="470" spans="1:20" ht="47.25" x14ac:dyDescent="0.2">
      <c r="A470" s="8">
        <v>40104</v>
      </c>
      <c r="B470" s="55" t="s">
        <v>462</v>
      </c>
      <c r="C470" s="11">
        <v>12204</v>
      </c>
      <c r="D470" s="11">
        <v>12830</v>
      </c>
      <c r="E470" s="8">
        <f t="shared" si="328"/>
        <v>626</v>
      </c>
      <c r="F470" s="13">
        <v>1</v>
      </c>
      <c r="G470" s="9">
        <f t="shared" ref="G470" si="331">E470*F470</f>
        <v>626</v>
      </c>
      <c r="H470" s="12">
        <v>16</v>
      </c>
      <c r="I470" s="10">
        <f t="shared" ref="I470" si="332">E470*F470+H470</f>
        <v>642</v>
      </c>
      <c r="J470" s="29" t="s">
        <v>158</v>
      </c>
      <c r="K470" s="29"/>
      <c r="L470" s="54">
        <v>7129027023696</v>
      </c>
      <c r="S470" s="13"/>
    </row>
    <row r="471" spans="1:20" ht="31.5" x14ac:dyDescent="0.2">
      <c r="A471" s="8" t="s">
        <v>463</v>
      </c>
      <c r="B471" s="55" t="s">
        <v>464</v>
      </c>
      <c r="C471" s="11">
        <v>764485</v>
      </c>
      <c r="D471" s="11">
        <v>766385</v>
      </c>
      <c r="E471" s="8">
        <f t="shared" si="328"/>
        <v>1900</v>
      </c>
      <c r="F471" s="13">
        <v>1</v>
      </c>
      <c r="G471" s="9">
        <f t="shared" ref="G471" si="333">E471*F471</f>
        <v>1900</v>
      </c>
      <c r="H471" s="12">
        <v>10</v>
      </c>
      <c r="I471" s="10">
        <f t="shared" ref="I471" si="334">E471*F471+H471</f>
        <v>1910</v>
      </c>
      <c r="J471" s="29" t="s">
        <v>158</v>
      </c>
      <c r="K471" s="29"/>
      <c r="L471" s="54">
        <v>357217</v>
      </c>
    </row>
    <row r="472" spans="1:20" ht="31.5" x14ac:dyDescent="0.2">
      <c r="A472" s="8">
        <v>931028</v>
      </c>
      <c r="B472" s="55" t="s">
        <v>506</v>
      </c>
      <c r="C472" s="11">
        <v>34771</v>
      </c>
      <c r="D472" s="11">
        <v>39771</v>
      </c>
      <c r="E472" s="8">
        <f t="shared" ref="E472:E473" si="335">D472-C472</f>
        <v>5000</v>
      </c>
      <c r="F472" s="13">
        <v>1</v>
      </c>
      <c r="G472" s="9">
        <f t="shared" ref="G472" si="336">E472*F472</f>
        <v>5000</v>
      </c>
      <c r="H472" s="12">
        <v>420</v>
      </c>
      <c r="I472" s="10">
        <f t="shared" ref="I472" si="337">E472*F472+H472</f>
        <v>5420</v>
      </c>
      <c r="J472" s="29" t="s">
        <v>158</v>
      </c>
      <c r="K472" s="29"/>
      <c r="L472" s="54">
        <v>9615792</v>
      </c>
    </row>
    <row r="473" spans="1:20" x14ac:dyDescent="0.2">
      <c r="A473" s="8">
        <v>152</v>
      </c>
      <c r="B473" s="11" t="s">
        <v>532</v>
      </c>
      <c r="C473" s="11">
        <v>80100</v>
      </c>
      <c r="D473" s="11">
        <v>80800</v>
      </c>
      <c r="E473" s="8">
        <f t="shared" si="335"/>
        <v>700</v>
      </c>
      <c r="F473" s="13">
        <v>1</v>
      </c>
      <c r="G473" s="9">
        <f t="shared" ref="G473" si="338">E473*F473</f>
        <v>700</v>
      </c>
      <c r="H473" s="12">
        <v>0</v>
      </c>
      <c r="I473" s="10">
        <f t="shared" ref="I473" si="339">E473*F473+H473</f>
        <v>700</v>
      </c>
      <c r="J473" s="29" t="s">
        <v>158</v>
      </c>
      <c r="K473" s="29"/>
      <c r="L473" s="54">
        <v>65805705</v>
      </c>
    </row>
    <row r="474" spans="1:20" ht="31.5" x14ac:dyDescent="0.2">
      <c r="A474" s="8">
        <v>1050</v>
      </c>
      <c r="B474" s="55" t="s">
        <v>533</v>
      </c>
      <c r="C474" s="11">
        <v>9110.59</v>
      </c>
      <c r="D474" s="11">
        <v>9110.59</v>
      </c>
      <c r="E474" s="8">
        <f t="shared" ref="E474" si="340">D474-C474</f>
        <v>0</v>
      </c>
      <c r="F474" s="13">
        <v>40</v>
      </c>
      <c r="G474" s="9">
        <f t="shared" ref="G474" si="341">E474*F474</f>
        <v>0</v>
      </c>
      <c r="H474" s="12">
        <v>75</v>
      </c>
      <c r="I474" s="10">
        <f t="shared" ref="I474" si="342">E474*F474+H474</f>
        <v>75</v>
      </c>
      <c r="J474" s="29" t="s">
        <v>158</v>
      </c>
      <c r="K474" s="29"/>
      <c r="L474" s="54">
        <v>7911733</v>
      </c>
    </row>
    <row r="475" spans="1:20" x14ac:dyDescent="0.2">
      <c r="A475" s="8"/>
      <c r="B475" s="55"/>
      <c r="C475" s="11"/>
      <c r="D475" s="11"/>
      <c r="E475" s="11"/>
      <c r="F475" s="11"/>
      <c r="G475" s="53"/>
      <c r="H475" s="11"/>
      <c r="I475" s="10"/>
      <c r="J475" s="29"/>
      <c r="K475" s="29"/>
      <c r="L475" s="11"/>
    </row>
    <row r="476" spans="1:20" x14ac:dyDescent="0.2">
      <c r="A476" s="8"/>
      <c r="B476" s="55" t="s">
        <v>402</v>
      </c>
      <c r="C476" s="11"/>
      <c r="D476" s="11"/>
      <c r="E476" s="11"/>
      <c r="F476" s="11"/>
      <c r="G476" s="53"/>
      <c r="H476" s="11"/>
      <c r="I476" s="10"/>
      <c r="J476" s="29"/>
      <c r="K476" s="29"/>
      <c r="L476" s="11"/>
    </row>
    <row r="477" spans="1:20" x14ac:dyDescent="0.2">
      <c r="A477" s="8"/>
      <c r="B477" s="55"/>
      <c r="C477" s="11"/>
      <c r="D477" s="11"/>
      <c r="E477" s="11"/>
      <c r="F477" s="11"/>
      <c r="G477" s="53"/>
      <c r="H477" s="11"/>
      <c r="I477" s="10"/>
      <c r="J477" s="29"/>
      <c r="K477" s="29"/>
      <c r="L477" s="11"/>
    </row>
    <row r="478" spans="1:20" x14ac:dyDescent="0.2">
      <c r="A478" s="45"/>
      <c r="B478" s="55" t="s">
        <v>156</v>
      </c>
      <c r="C478" s="11"/>
      <c r="D478" s="11"/>
      <c r="E478" s="11"/>
      <c r="F478" s="11"/>
      <c r="G478" s="11">
        <f>SUM(G50:G438)</f>
        <v>3559426.1</v>
      </c>
      <c r="H478" s="11">
        <f>SUM(H50:H438)</f>
        <v>35178.199999999997</v>
      </c>
      <c r="I478" s="10">
        <f>SUM(I50:I477)</f>
        <v>3746225.3</v>
      </c>
      <c r="J478" s="11"/>
      <c r="K478" s="11"/>
      <c r="L478" s="11"/>
    </row>
    <row r="479" spans="1:20" x14ac:dyDescent="0.2">
      <c r="A479" s="45"/>
      <c r="B479" s="55" t="s">
        <v>159</v>
      </c>
      <c r="C479" s="11"/>
      <c r="D479" s="11"/>
      <c r="E479" s="11"/>
      <c r="F479" s="11"/>
      <c r="G479" s="11"/>
      <c r="H479" s="11"/>
      <c r="I479" s="57"/>
      <c r="J479" s="11"/>
      <c r="K479" s="11"/>
      <c r="L479" s="11"/>
    </row>
    <row r="480" spans="1:20" x14ac:dyDescent="0.2">
      <c r="A480" s="45"/>
      <c r="B480" s="55" t="s">
        <v>161</v>
      </c>
      <c r="C480" s="11"/>
      <c r="D480" s="11"/>
      <c r="E480" s="11"/>
      <c r="F480" s="11"/>
      <c r="G480" s="11"/>
      <c r="H480" s="11"/>
      <c r="I480" s="57">
        <f>I63+I64+I65+I115+I114+I116+I118+I119+I120+I121+I122+I145+I186+I224+I264+I265+I266+I267+I268+I269+I270+I271+I272+I273+I279+(I278)+(I280)+I316+I317+I351+I438+I440+I446+I447+I453+I466+I458+I125</f>
        <v>1591859</v>
      </c>
      <c r="J480" s="11"/>
      <c r="K480" s="11"/>
      <c r="L480" s="57"/>
    </row>
    <row r="481" spans="1:19" x14ac:dyDescent="0.2">
      <c r="A481" s="45"/>
      <c r="B481" s="55" t="s">
        <v>160</v>
      </c>
      <c r="C481" s="11"/>
      <c r="D481" s="11"/>
      <c r="E481" s="11"/>
      <c r="F481" s="11"/>
      <c r="G481" s="11"/>
      <c r="H481" s="11"/>
      <c r="I481" s="61" t="s">
        <v>578</v>
      </c>
      <c r="J481" s="11"/>
      <c r="K481" s="11"/>
      <c r="L481" s="11"/>
    </row>
    <row r="482" spans="1:19" ht="31.5" x14ac:dyDescent="0.2">
      <c r="A482" s="45"/>
      <c r="B482" s="55" t="s">
        <v>155</v>
      </c>
      <c r="C482" s="11"/>
      <c r="D482" s="11"/>
      <c r="E482" s="11"/>
      <c r="F482" s="11"/>
      <c r="G482" s="11"/>
      <c r="H482" s="11"/>
      <c r="I482" s="57"/>
      <c r="J482" s="11"/>
      <c r="K482" s="11"/>
      <c r="L482" s="11"/>
    </row>
    <row r="483" spans="1:19" s="64" customFormat="1" ht="15.75" customHeight="1" x14ac:dyDescent="0.2">
      <c r="A483" s="66" t="s">
        <v>489</v>
      </c>
      <c r="B483" s="66"/>
      <c r="C483" s="66"/>
      <c r="D483" s="66"/>
      <c r="E483" s="66"/>
      <c r="F483" s="66"/>
      <c r="G483" s="66"/>
      <c r="H483" s="66"/>
      <c r="I483" s="66"/>
      <c r="J483" s="66"/>
      <c r="K483" s="66"/>
      <c r="L483" s="66"/>
      <c r="N483" s="68"/>
      <c r="O483" s="68"/>
      <c r="P483" s="68"/>
      <c r="Q483" s="68"/>
      <c r="R483" s="68"/>
      <c r="S483" s="68"/>
    </row>
    <row r="484" spans="1:19" s="64" customFormat="1" ht="15.75" customHeight="1" x14ac:dyDescent="0.2">
      <c r="A484" s="96" t="s">
        <v>490</v>
      </c>
      <c r="B484" s="96"/>
      <c r="C484" s="67"/>
      <c r="D484" s="77" t="s">
        <v>12</v>
      </c>
      <c r="E484" s="77"/>
      <c r="F484" s="77"/>
      <c r="G484" s="77"/>
      <c r="H484" s="67"/>
      <c r="I484" s="77" t="s">
        <v>497</v>
      </c>
      <c r="J484" s="77"/>
      <c r="K484" s="77"/>
      <c r="L484" s="77"/>
      <c r="N484" s="68"/>
      <c r="O484" s="68"/>
      <c r="P484" s="68"/>
      <c r="Q484" s="68"/>
      <c r="R484" s="68"/>
      <c r="S484" s="68"/>
    </row>
    <row r="485" spans="1:19" s="64" customFormat="1" ht="15.75" customHeight="1" x14ac:dyDescent="0.2">
      <c r="A485" s="79" t="s">
        <v>491</v>
      </c>
      <c r="B485" s="79"/>
      <c r="C485" s="67"/>
      <c r="D485" s="79" t="s">
        <v>495</v>
      </c>
      <c r="E485" s="77"/>
      <c r="F485" s="77"/>
      <c r="G485" s="77"/>
      <c r="H485" s="67"/>
      <c r="I485" s="79" t="s">
        <v>498</v>
      </c>
      <c r="J485" s="79"/>
      <c r="K485" s="79"/>
      <c r="L485" s="79"/>
      <c r="N485" s="68"/>
      <c r="O485" s="68"/>
      <c r="P485" s="68"/>
      <c r="Q485" s="68"/>
      <c r="R485" s="68"/>
      <c r="S485" s="68"/>
    </row>
    <row r="486" spans="1:19" s="64" customFormat="1" ht="15.75" customHeight="1" x14ac:dyDescent="0.2">
      <c r="A486" s="79" t="s">
        <v>492</v>
      </c>
      <c r="B486" s="77"/>
      <c r="C486" s="67"/>
      <c r="D486" s="79" t="s">
        <v>496</v>
      </c>
      <c r="E486" s="79"/>
      <c r="F486" s="79"/>
      <c r="G486" s="79"/>
      <c r="H486" s="67"/>
      <c r="I486" s="79" t="s">
        <v>499</v>
      </c>
      <c r="J486" s="79"/>
      <c r="K486" s="79"/>
      <c r="L486" s="79"/>
      <c r="N486" s="68"/>
      <c r="O486" s="68"/>
      <c r="P486" s="68"/>
      <c r="Q486" s="68"/>
      <c r="R486" s="68"/>
      <c r="S486" s="68"/>
    </row>
    <row r="487" spans="1:19" s="64" customFormat="1" ht="28.5" customHeight="1" x14ac:dyDescent="0.2">
      <c r="A487" s="78" t="s">
        <v>564</v>
      </c>
      <c r="B487" s="78"/>
      <c r="C487" s="67"/>
      <c r="D487" s="78" t="s">
        <v>564</v>
      </c>
      <c r="E487" s="78"/>
      <c r="F487" s="78"/>
      <c r="G487" s="78"/>
      <c r="H487" s="67"/>
      <c r="I487" s="78" t="s">
        <v>565</v>
      </c>
      <c r="J487" s="78"/>
      <c r="K487" s="78"/>
      <c r="L487" s="78"/>
      <c r="N487" s="68"/>
      <c r="O487" s="68"/>
      <c r="P487" s="68"/>
      <c r="Q487" s="68"/>
      <c r="R487" s="68"/>
      <c r="S487" s="68"/>
    </row>
    <row r="488" spans="1:19" s="64" customFormat="1" ht="27.75" customHeight="1" x14ac:dyDescent="0.2">
      <c r="A488" s="78" t="s">
        <v>566</v>
      </c>
      <c r="B488" s="78"/>
      <c r="C488" s="67"/>
      <c r="D488" s="78" t="s">
        <v>566</v>
      </c>
      <c r="E488" s="78"/>
      <c r="F488" s="78"/>
      <c r="G488" s="78"/>
      <c r="H488" s="67"/>
      <c r="I488" s="78" t="s">
        <v>566</v>
      </c>
      <c r="J488" s="78"/>
      <c r="K488" s="78"/>
      <c r="L488" s="78"/>
      <c r="N488" s="68"/>
      <c r="O488" s="68"/>
      <c r="P488" s="68"/>
      <c r="Q488" s="68"/>
      <c r="R488" s="68"/>
      <c r="S488" s="68"/>
    </row>
    <row r="489" spans="1:19" s="64" customFormat="1" ht="15.75" customHeight="1" x14ac:dyDescent="0.2">
      <c r="A489" s="76" t="s">
        <v>493</v>
      </c>
      <c r="B489" s="76"/>
      <c r="C489" s="69"/>
      <c r="D489" s="76" t="s">
        <v>493</v>
      </c>
      <c r="E489" s="76"/>
      <c r="F489" s="76"/>
      <c r="G489" s="76"/>
      <c r="H489" s="69"/>
      <c r="I489" s="76" t="s">
        <v>493</v>
      </c>
      <c r="J489" s="76"/>
      <c r="K489" s="76"/>
      <c r="L489" s="76"/>
      <c r="N489" s="68"/>
      <c r="O489" s="68"/>
      <c r="P489" s="68"/>
      <c r="Q489" s="68"/>
      <c r="R489" s="68"/>
      <c r="S489" s="68"/>
    </row>
    <row r="490" spans="1:19" s="64" customFormat="1" ht="15.75" customHeight="1" x14ac:dyDescent="0.2">
      <c r="A490" s="71" t="s">
        <v>494</v>
      </c>
      <c r="B490" s="67"/>
      <c r="C490" s="67"/>
      <c r="D490" s="71" t="s">
        <v>494</v>
      </c>
      <c r="E490" s="67"/>
      <c r="F490" s="67"/>
      <c r="G490" s="67"/>
      <c r="H490" s="67"/>
      <c r="I490" s="71" t="s">
        <v>494</v>
      </c>
      <c r="J490" s="67"/>
      <c r="K490" s="67"/>
      <c r="L490" s="67"/>
      <c r="N490" s="68"/>
      <c r="O490" s="68"/>
      <c r="P490" s="68"/>
      <c r="Q490" s="68"/>
      <c r="R490" s="68"/>
      <c r="S490" s="68"/>
    </row>
    <row r="491" spans="1:19" s="64" customFormat="1" ht="15" customHeight="1" x14ac:dyDescent="0.2">
      <c r="A491" s="67"/>
      <c r="B491" s="67"/>
      <c r="C491" s="67"/>
      <c r="D491" s="67"/>
      <c r="E491" s="67"/>
      <c r="F491" s="67"/>
      <c r="G491" s="67"/>
      <c r="H491" s="67"/>
      <c r="I491" s="67"/>
      <c r="J491" s="67"/>
      <c r="K491" s="67"/>
      <c r="L491" s="67"/>
      <c r="N491" s="68"/>
      <c r="O491" s="68"/>
      <c r="P491" s="68"/>
      <c r="Q491" s="68"/>
      <c r="R491" s="68"/>
      <c r="S491" s="68"/>
    </row>
    <row r="492" spans="1:19" s="64" customFormat="1" ht="15" customHeight="1" x14ac:dyDescent="0.2">
      <c r="A492" s="67"/>
      <c r="B492" s="67"/>
      <c r="C492" s="67"/>
      <c r="D492" s="67"/>
      <c r="E492" s="67"/>
      <c r="F492" s="67"/>
      <c r="G492" s="67"/>
      <c r="H492" s="67"/>
      <c r="I492" s="67"/>
      <c r="J492" s="67"/>
      <c r="K492" s="67"/>
      <c r="L492" s="67"/>
      <c r="N492" s="68"/>
      <c r="O492" s="68"/>
      <c r="P492" s="68"/>
      <c r="Q492" s="68"/>
      <c r="R492" s="68"/>
      <c r="S492" s="68"/>
    </row>
    <row r="493" spans="1:19" s="64" customFormat="1" ht="15.75" customHeight="1" x14ac:dyDescent="0.2">
      <c r="A493" s="67"/>
      <c r="B493" s="67"/>
      <c r="C493" s="67"/>
      <c r="D493" s="67"/>
      <c r="E493" s="67"/>
      <c r="F493" s="67"/>
      <c r="G493" s="67"/>
      <c r="H493" s="67"/>
      <c r="I493" s="67"/>
      <c r="J493" s="67"/>
      <c r="K493" s="67"/>
      <c r="L493" s="67"/>
      <c r="N493" s="68"/>
      <c r="O493" s="68"/>
      <c r="P493" s="68"/>
      <c r="Q493" s="68"/>
      <c r="R493" s="68"/>
      <c r="S493" s="68"/>
    </row>
    <row r="494" spans="1:19" s="64" customFormat="1" ht="15.75" customHeight="1" x14ac:dyDescent="0.2">
      <c r="A494" s="67"/>
      <c r="B494" s="67"/>
      <c r="C494" s="67"/>
      <c r="D494" s="67"/>
      <c r="E494" s="67"/>
      <c r="F494" s="67"/>
      <c r="G494" s="67"/>
      <c r="H494" s="67"/>
      <c r="I494" s="67"/>
      <c r="J494" s="67"/>
      <c r="K494" s="67"/>
      <c r="L494" s="67"/>
      <c r="N494" s="68"/>
      <c r="O494" s="68"/>
      <c r="P494" s="68"/>
      <c r="Q494" s="68"/>
      <c r="R494" s="68"/>
      <c r="S494" s="68"/>
    </row>
    <row r="495" spans="1:19" s="64" customFormat="1" ht="15.75" customHeight="1" x14ac:dyDescent="0.2">
      <c r="A495" s="67"/>
      <c r="B495" s="67"/>
      <c r="C495" s="67"/>
      <c r="D495" s="67"/>
      <c r="E495" s="67"/>
      <c r="F495" s="67"/>
      <c r="G495" s="67"/>
      <c r="H495" s="67"/>
      <c r="I495" s="67"/>
      <c r="J495" s="67"/>
      <c r="K495" s="67"/>
      <c r="L495" s="67"/>
      <c r="N495" s="68"/>
      <c r="O495" s="68"/>
      <c r="P495" s="68"/>
      <c r="Q495" s="68"/>
      <c r="R495" s="68"/>
      <c r="S495" s="68"/>
    </row>
    <row r="496" spans="1:19" s="64" customFormat="1" ht="15.75" customHeight="1" x14ac:dyDescent="0.2">
      <c r="A496" s="67"/>
      <c r="B496" s="67"/>
      <c r="C496" s="67"/>
      <c r="D496" s="67"/>
      <c r="E496" s="67"/>
      <c r="F496" s="67"/>
      <c r="G496" s="67"/>
      <c r="H496" s="67"/>
      <c r="I496" s="67"/>
      <c r="J496" s="67"/>
      <c r="K496" s="67"/>
      <c r="L496" s="67"/>
      <c r="N496" s="68"/>
      <c r="O496" s="68"/>
      <c r="P496" s="68"/>
      <c r="Q496" s="68"/>
      <c r="R496" s="68"/>
      <c r="S496" s="68"/>
    </row>
    <row r="497" spans="1:19" s="64" customFormat="1" ht="15.75" customHeight="1" x14ac:dyDescent="0.2">
      <c r="A497" s="67"/>
      <c r="B497" s="67"/>
      <c r="C497" s="67"/>
      <c r="D497" s="67"/>
      <c r="E497" s="67"/>
      <c r="F497" s="67"/>
      <c r="G497" s="67"/>
      <c r="H497" s="67"/>
      <c r="I497" s="67"/>
      <c r="J497" s="67"/>
      <c r="K497" s="67"/>
      <c r="L497" s="67"/>
      <c r="N497" s="68"/>
      <c r="O497" s="68"/>
      <c r="P497" s="68"/>
      <c r="Q497" s="68"/>
      <c r="R497" s="68"/>
      <c r="S497" s="68"/>
    </row>
    <row r="498" spans="1:19" s="64" customFormat="1" ht="15.75" customHeight="1" x14ac:dyDescent="0.2">
      <c r="A498" s="67"/>
      <c r="B498" s="67"/>
      <c r="C498" s="67"/>
      <c r="D498" s="67"/>
      <c r="E498" s="67"/>
      <c r="F498" s="67"/>
      <c r="G498" s="67"/>
      <c r="H498" s="67"/>
      <c r="I498" s="67"/>
      <c r="J498" s="67"/>
      <c r="K498" s="67"/>
      <c r="L498" s="67"/>
      <c r="N498" s="68"/>
      <c r="O498" s="68"/>
      <c r="P498" s="68"/>
      <c r="Q498" s="68"/>
      <c r="R498" s="68"/>
      <c r="S498" s="68"/>
    </row>
    <row r="499" spans="1:19" s="64" customFormat="1" ht="15.75" customHeight="1" x14ac:dyDescent="0.2">
      <c r="A499" s="67"/>
      <c r="B499" s="67"/>
      <c r="C499" s="67"/>
      <c r="D499" s="67"/>
      <c r="E499" s="67"/>
      <c r="F499" s="67"/>
      <c r="G499" s="67"/>
      <c r="H499" s="67"/>
      <c r="I499" s="67"/>
      <c r="J499" s="67"/>
      <c r="K499" s="67"/>
      <c r="L499" s="67"/>
      <c r="N499" s="68"/>
      <c r="O499" s="68"/>
      <c r="P499" s="68"/>
      <c r="Q499" s="68"/>
      <c r="R499" s="68"/>
      <c r="S499" s="68"/>
    </row>
    <row r="500" spans="1:19" s="64" customFormat="1" ht="15.75" customHeight="1" x14ac:dyDescent="0.2">
      <c r="A500" s="67"/>
      <c r="B500" s="67"/>
      <c r="C500" s="67"/>
      <c r="D500" s="67"/>
      <c r="E500" s="67"/>
      <c r="F500" s="67"/>
      <c r="G500" s="67"/>
      <c r="H500" s="67"/>
      <c r="I500" s="67"/>
      <c r="J500" s="67"/>
      <c r="K500" s="67"/>
      <c r="L500" s="67"/>
      <c r="N500" s="68"/>
      <c r="O500" s="68"/>
      <c r="P500" s="68"/>
      <c r="Q500" s="68"/>
      <c r="R500" s="68"/>
      <c r="S500" s="68"/>
    </row>
    <row r="501" spans="1:19" s="64" customFormat="1" ht="15.75" customHeight="1" x14ac:dyDescent="0.2">
      <c r="A501" s="67"/>
      <c r="B501" s="67"/>
      <c r="C501" s="67"/>
      <c r="D501" s="67"/>
      <c r="E501" s="67"/>
      <c r="F501" s="67"/>
      <c r="G501" s="67"/>
      <c r="H501" s="67"/>
      <c r="I501" s="67"/>
      <c r="J501" s="67"/>
      <c r="K501" s="67"/>
      <c r="L501" s="67"/>
      <c r="N501" s="68"/>
      <c r="O501" s="68"/>
      <c r="P501" s="68"/>
      <c r="Q501" s="68"/>
      <c r="R501" s="68"/>
      <c r="S501" s="68"/>
    </row>
    <row r="502" spans="1:19" s="64" customFormat="1" ht="15.75" customHeight="1" x14ac:dyDescent="0.2">
      <c r="A502" s="67"/>
      <c r="B502" s="67"/>
      <c r="C502" s="67"/>
      <c r="D502" s="67"/>
      <c r="E502" s="67"/>
      <c r="F502" s="67"/>
      <c r="G502" s="67"/>
      <c r="H502" s="67"/>
      <c r="I502" s="67"/>
      <c r="J502" s="67"/>
      <c r="K502" s="67"/>
      <c r="L502" s="67"/>
      <c r="N502" s="68"/>
      <c r="O502" s="68"/>
      <c r="P502" s="68"/>
      <c r="Q502" s="68"/>
      <c r="R502" s="68"/>
      <c r="S502" s="68"/>
    </row>
    <row r="503" spans="1:19" s="64" customFormat="1" ht="15.75" customHeight="1" x14ac:dyDescent="0.2">
      <c r="A503" s="67"/>
      <c r="B503" s="67"/>
      <c r="C503" s="67"/>
      <c r="D503" s="67"/>
      <c r="E503" s="67"/>
      <c r="F503" s="67"/>
      <c r="G503" s="67"/>
      <c r="H503" s="67"/>
      <c r="I503" s="67"/>
      <c r="J503" s="67"/>
      <c r="K503" s="67"/>
      <c r="L503" s="67"/>
      <c r="N503" s="68"/>
      <c r="O503" s="68"/>
      <c r="P503" s="68"/>
      <c r="Q503" s="68"/>
      <c r="R503" s="68"/>
      <c r="S503" s="68"/>
    </row>
    <row r="504" spans="1:19" s="64" customFormat="1" ht="15.75" customHeight="1" x14ac:dyDescent="0.2">
      <c r="A504" s="67"/>
      <c r="B504" s="67"/>
      <c r="C504" s="67"/>
      <c r="D504" s="67"/>
      <c r="E504" s="67"/>
      <c r="F504" s="67"/>
      <c r="G504" s="67"/>
      <c r="H504" s="67"/>
      <c r="I504" s="67"/>
      <c r="J504" s="67"/>
      <c r="K504" s="67"/>
      <c r="L504" s="67"/>
      <c r="N504" s="68"/>
      <c r="O504" s="68"/>
      <c r="P504" s="68"/>
      <c r="Q504" s="68"/>
      <c r="R504" s="68"/>
      <c r="S504" s="68"/>
    </row>
    <row r="505" spans="1:19" s="64" customFormat="1" ht="15.75" customHeight="1" x14ac:dyDescent="0.2">
      <c r="A505" s="67"/>
      <c r="B505" s="67"/>
      <c r="C505" s="67"/>
      <c r="D505" s="67"/>
      <c r="E505" s="67"/>
      <c r="F505" s="67"/>
      <c r="G505" s="67"/>
      <c r="H505" s="67"/>
      <c r="I505" s="67"/>
      <c r="J505" s="67"/>
      <c r="K505" s="67"/>
      <c r="L505" s="67"/>
      <c r="N505" s="68"/>
      <c r="O505" s="68"/>
      <c r="P505" s="68"/>
      <c r="Q505" s="68"/>
      <c r="R505" s="68"/>
      <c r="S505" s="68"/>
    </row>
    <row r="506" spans="1:19" s="64" customFormat="1" ht="15.75" customHeight="1" x14ac:dyDescent="0.2">
      <c r="A506" s="67"/>
      <c r="B506" s="67"/>
      <c r="C506" s="67"/>
      <c r="D506" s="67"/>
      <c r="E506" s="67"/>
      <c r="F506" s="67"/>
      <c r="G506" s="67"/>
      <c r="H506" s="67"/>
      <c r="I506" s="67"/>
      <c r="J506" s="67"/>
      <c r="K506" s="67"/>
      <c r="L506" s="67"/>
      <c r="N506" s="68"/>
      <c r="O506" s="68"/>
      <c r="P506" s="68"/>
      <c r="Q506" s="68"/>
      <c r="R506" s="68"/>
      <c r="S506" s="68"/>
    </row>
    <row r="519" spans="2:3" x14ac:dyDescent="0.25">
      <c r="B519" s="7"/>
      <c r="C519" s="7"/>
    </row>
  </sheetData>
  <mergeCells count="28">
    <mergeCell ref="A48:L48"/>
    <mergeCell ref="A10:L10"/>
    <mergeCell ref="A11:L11"/>
    <mergeCell ref="A12:L12"/>
    <mergeCell ref="D489:G489"/>
    <mergeCell ref="I487:L487"/>
    <mergeCell ref="I488:L488"/>
    <mergeCell ref="A484:B484"/>
    <mergeCell ref="A485:B485"/>
    <mergeCell ref="A486:B486"/>
    <mergeCell ref="A487:B487"/>
    <mergeCell ref="A488:B488"/>
    <mergeCell ref="D485:G485"/>
    <mergeCell ref="D486:G486"/>
    <mergeCell ref="I484:L484"/>
    <mergeCell ref="I485:L485"/>
    <mergeCell ref="J7:L7"/>
    <mergeCell ref="E8:G8"/>
    <mergeCell ref="E7:G7"/>
    <mergeCell ref="J8:L8"/>
    <mergeCell ref="A47:F47"/>
    <mergeCell ref="A13:L13"/>
    <mergeCell ref="I489:L489"/>
    <mergeCell ref="D484:G484"/>
    <mergeCell ref="A489:B489"/>
    <mergeCell ref="D487:G487"/>
    <mergeCell ref="D488:G488"/>
    <mergeCell ref="I486:L486"/>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2012-02-21T05:48:56Z</cp:lastPrinted>
  <dcterms:created xsi:type="dcterms:W3CDTF">2003-11-22T02:26:23Z</dcterms:created>
  <dcterms:modified xsi:type="dcterms:W3CDTF">2013-02-11T10:28:05Z</dcterms:modified>
</cp:coreProperties>
</file>